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1760" windowHeight="12375" activeTab="0"/>
  </bookViews>
  <sheets>
    <sheet name="CELK-REKAP" sheetId="1" r:id="rId1"/>
  </sheets>
  <definedNames/>
  <calcPr fullCalcOnLoad="1"/>
</workbook>
</file>

<file path=xl/sharedStrings.xml><?xml version="1.0" encoding="utf-8"?>
<sst xmlns="http://schemas.openxmlformats.org/spreadsheetml/2006/main" count="535" uniqueCount="345">
  <si>
    <t xml:space="preserve">Stavba: </t>
  </si>
  <si>
    <t>Investor:</t>
  </si>
  <si>
    <t>Zakázka č.:</t>
  </si>
  <si>
    <t>Č.</t>
  </si>
  <si>
    <t>Kód</t>
  </si>
  <si>
    <t>Text</t>
  </si>
  <si>
    <t>Doplňkový text</t>
  </si>
  <si>
    <t>MJ</t>
  </si>
  <si>
    <t>Výměra</t>
  </si>
  <si>
    <t>Jedn.cena</t>
  </si>
  <si>
    <t>Cena Kč</t>
  </si>
  <si>
    <t>PROP 01</t>
  </si>
  <si>
    <t>KPL</t>
  </si>
  <si>
    <t>Celkem</t>
  </si>
  <si>
    <t>m</t>
  </si>
  <si>
    <t>M</t>
  </si>
  <si>
    <t>T</t>
  </si>
  <si>
    <t>PROP 06</t>
  </si>
  <si>
    <t>PROP 07</t>
  </si>
  <si>
    <t>PROP 08</t>
  </si>
  <si>
    <t>PROP 09</t>
  </si>
  <si>
    <t>Zaškolení obsluhy</t>
  </si>
  <si>
    <t>733 11-1118</t>
  </si>
  <si>
    <t>Potrubí záv 11353 běžné v kot DN 50</t>
  </si>
  <si>
    <t>Armatury</t>
  </si>
  <si>
    <t>SOUB</t>
  </si>
  <si>
    <t>Automat odvzd ventil G-1/2</t>
  </si>
  <si>
    <t>KUS</t>
  </si>
  <si>
    <t>Kohout uzavír.kul G-1/2</t>
  </si>
  <si>
    <t>Kohout uzavír.kul G-3/4</t>
  </si>
  <si>
    <t>Kohout uzavír.kul G-1</t>
  </si>
  <si>
    <t>Kohout uzavír.kul G-5/4</t>
  </si>
  <si>
    <t>Kohout uzavír.kul G-6/4</t>
  </si>
  <si>
    <t>Kohout uzavír.kul G-2</t>
  </si>
  <si>
    <t>Ventily zpětné G 2</t>
  </si>
  <si>
    <t>Kohouty plnicí a vypouštěcí G 1/2</t>
  </si>
  <si>
    <t>Filtry G 2</t>
  </si>
  <si>
    <t>Nátěry</t>
  </si>
  <si>
    <t>CELKEM</t>
  </si>
  <si>
    <t xml:space="preserve">DPH </t>
  </si>
  <si>
    <t>%</t>
  </si>
  <si>
    <t>Celkem DPH</t>
  </si>
  <si>
    <t>Štítkování rozvodů a armatur</t>
  </si>
  <si>
    <t>inf 01</t>
  </si>
  <si>
    <t>inf 02</t>
  </si>
  <si>
    <t>inf 03</t>
  </si>
  <si>
    <t>INF 01</t>
  </si>
  <si>
    <t>INF 02</t>
  </si>
  <si>
    <t>INF 03</t>
  </si>
  <si>
    <t>INF 04</t>
  </si>
  <si>
    <t>INF 05</t>
  </si>
  <si>
    <t>INF 06</t>
  </si>
  <si>
    <t>INF 07</t>
  </si>
  <si>
    <t>Ventily zpětné G 5/4</t>
  </si>
  <si>
    <t>Ventily zpětné G 6/4</t>
  </si>
  <si>
    <t>Filtry G 5/4</t>
  </si>
  <si>
    <t>Filtry G 6/4</t>
  </si>
  <si>
    <t>PROP 05</t>
  </si>
  <si>
    <t>PROP 10</t>
  </si>
  <si>
    <t>PROP 11</t>
  </si>
  <si>
    <t>kpl</t>
  </si>
  <si>
    <t>vč.tvarovek</t>
  </si>
  <si>
    <t>Ventily zpětné G 1/2</t>
  </si>
  <si>
    <t>Ventily zpětné G 1</t>
  </si>
  <si>
    <t>Filtry G 1</t>
  </si>
  <si>
    <t>dle MaR</t>
  </si>
  <si>
    <t>PROP 12</t>
  </si>
  <si>
    <t>Odvoz dem vytříděného materiálu na skl</t>
  </si>
  <si>
    <t>PROP 14</t>
  </si>
  <si>
    <t>vč. přísl.</t>
  </si>
  <si>
    <t>Dokumentace skutečného provedení</t>
  </si>
  <si>
    <t>Izolace tepelné UT</t>
  </si>
  <si>
    <t>Dilatační a topné zkoušky</t>
  </si>
  <si>
    <t>ks</t>
  </si>
  <si>
    <t>Provozní zkoušky a uvedení do provozu</t>
  </si>
  <si>
    <t>inf 04</t>
  </si>
  <si>
    <t>Napuštění a propláchnutí systému uprav. vodou</t>
  </si>
  <si>
    <t>Ostatní konstrukce, stavební přípomoce, bourání a demontáže</t>
  </si>
  <si>
    <t>Strojovny přesun hmot výška -12m</t>
  </si>
  <si>
    <t>Rozvod potrubí UT</t>
  </si>
  <si>
    <t>733 11-1115</t>
  </si>
  <si>
    <t>Potrubí záv 11353 běžné v kot DN 25</t>
  </si>
  <si>
    <t>733 11-1117</t>
  </si>
  <si>
    <t>Potrubí záv 11353 běžné v kot DN 40</t>
  </si>
  <si>
    <t>Kotelny, Strojovny</t>
  </si>
  <si>
    <t>734 21-1127</t>
  </si>
  <si>
    <t>Automat odvzd.ventil G-1" s plovákovou komorou</t>
  </si>
  <si>
    <t>734 29-2715</t>
  </si>
  <si>
    <t>734 29-2714</t>
  </si>
  <si>
    <t>734 29-2713</t>
  </si>
  <si>
    <t>734 29-2716</t>
  </si>
  <si>
    <t>734 29-2717</t>
  </si>
  <si>
    <t>734 29-2718</t>
  </si>
  <si>
    <t>734 24-2412</t>
  </si>
  <si>
    <t>734 24-2414</t>
  </si>
  <si>
    <t>734 24-2415</t>
  </si>
  <si>
    <t>734 24-2416</t>
  </si>
  <si>
    <t>734 24-2417</t>
  </si>
  <si>
    <t>734 29-1123</t>
  </si>
  <si>
    <t>734 29-1244</t>
  </si>
  <si>
    <t>734 29-1845</t>
  </si>
  <si>
    <t>734 29-1846</t>
  </si>
  <si>
    <t>734 29-1847</t>
  </si>
  <si>
    <t>734 41-1113</t>
  </si>
  <si>
    <t>734 42-1102</t>
  </si>
  <si>
    <t>Tlakoměr deformační č 03313 D 160</t>
  </si>
  <si>
    <t>vč. Sm. a uzávěru</t>
  </si>
  <si>
    <t>inf 05</t>
  </si>
  <si>
    <t>998 73-4102</t>
  </si>
  <si>
    <t>Armatury ÚT přesun hmot výška -12m</t>
  </si>
  <si>
    <t>inf 06</t>
  </si>
  <si>
    <t xml:space="preserve">ROZPOČET </t>
  </si>
  <si>
    <t>Protipožární těsnění průchodů rozvodů UT</t>
  </si>
  <si>
    <t>998 73-2102</t>
  </si>
  <si>
    <t>733 11-1116</t>
  </si>
  <si>
    <t>Potrubí záv 11353 běžné v kot DN 32</t>
  </si>
  <si>
    <t>733 22-3303</t>
  </si>
  <si>
    <t>Potrubí CU 22x1  spoj lis</t>
  </si>
  <si>
    <t>Rozvod potrubí přesun hmot výš -12 m</t>
  </si>
  <si>
    <t>733 19-0108</t>
  </si>
  <si>
    <t>Iz.tep.potr.PP D22/19</t>
  </si>
  <si>
    <t xml:space="preserve">Teploměr bimetalový DTR </t>
  </si>
  <si>
    <t>Nátěr potrubí 25-50 pod izol. 2x zn</t>
  </si>
  <si>
    <t>inf 07</t>
  </si>
  <si>
    <t>inf 08</t>
  </si>
  <si>
    <t>inf 09</t>
  </si>
  <si>
    <t>inf 10</t>
  </si>
  <si>
    <t>inf 11</t>
  </si>
  <si>
    <t xml:space="preserve"> viz. samostatná část</t>
  </si>
  <si>
    <t>Demont stáv izol kouřovodů DN 400</t>
  </si>
  <si>
    <t>kus</t>
  </si>
  <si>
    <t>soub</t>
  </si>
  <si>
    <t>Iz.tep.potr.PP D28/25</t>
  </si>
  <si>
    <t>733 22-3304</t>
  </si>
  <si>
    <t>Potrubí CU 28x1,5  spoj lis</t>
  </si>
  <si>
    <t>733 22-3305</t>
  </si>
  <si>
    <t>Potrubí CU 35x1,5  spoj lis</t>
  </si>
  <si>
    <t>734 22-3306</t>
  </si>
  <si>
    <t>Potrubí CU 42x1,5  spoj lis</t>
  </si>
  <si>
    <t>735 22-3307</t>
  </si>
  <si>
    <t>Potrubí CU 54x2  spoj lis</t>
  </si>
  <si>
    <t>IMI Hydronic</t>
  </si>
  <si>
    <t>Radiátor uzavírací roh.šroubení REGUTEC DN 15</t>
  </si>
  <si>
    <t>m2</t>
  </si>
  <si>
    <t>733 29-1102</t>
  </si>
  <si>
    <t>Tlak zkouška potrubí Cu do pr. 64</t>
  </si>
  <si>
    <t>STAVEBNÍ ÚPRAVY - SNÍŽENÍ ENERGETICKÉ NÁROČNOSTI</t>
  </si>
  <si>
    <t>BUDOVY ZŠ MILÍN - TECHNICKÁ ZAŘÍZENÍ</t>
  </si>
  <si>
    <t>Obec Milín</t>
  </si>
  <si>
    <t>41 - 2018</t>
  </si>
  <si>
    <t>735 49-4811</t>
  </si>
  <si>
    <t>Vypuštění stáv systému UT</t>
  </si>
  <si>
    <t>731 20-0829</t>
  </si>
  <si>
    <t>Demont stáv plyn. kotle 220 kW  + hořák</t>
  </si>
  <si>
    <t>Demont stáv ANULOIDU DN 125</t>
  </si>
  <si>
    <t xml:space="preserve">Demont stáv ohřívače TV 400 l vč armatur </t>
  </si>
  <si>
    <t>732 32-0814</t>
  </si>
  <si>
    <t xml:space="preserve">Zpětná montáž stáv ohřívače TV 400 l vč armatur </t>
  </si>
  <si>
    <t>735 12-1810</t>
  </si>
  <si>
    <t>735 11-9140</t>
  </si>
  <si>
    <t>Demontstáv litin těles článkových</t>
  </si>
  <si>
    <t>Montáž stáv litin těles článkových</t>
  </si>
  <si>
    <t>733 11-0806</t>
  </si>
  <si>
    <t xml:space="preserve">Demont stáv ocel rozvodů UT do DN 32 </t>
  </si>
  <si>
    <t>vč armatur vč. izol z MV</t>
  </si>
  <si>
    <t>733 11-0808</t>
  </si>
  <si>
    <t xml:space="preserve">Demont stáv ocel rozvodů UT do DN 50 </t>
  </si>
  <si>
    <t>733 12-0832</t>
  </si>
  <si>
    <t xml:space="preserve">Demont stáv ocel rozvodů UT do DN 125 </t>
  </si>
  <si>
    <t>Úprava prostupů pro novou komín. Vložku DN 200</t>
  </si>
  <si>
    <t xml:space="preserve"> vč. začištění</t>
  </si>
  <si>
    <t xml:space="preserve">Vybourání drážky v suter. Stěně 1 x1 x 0,15 m pro připoj. Stoupaček </t>
  </si>
  <si>
    <t>Vybourání prostupu ve stropě 0,6 x 0,15 m</t>
  </si>
  <si>
    <t>Vybourání drážky v podlaze 0,6 x 0,6 x 0,15 m do top. Kanálu v tělocvičně</t>
  </si>
  <si>
    <t>ocel, CU trubky do DN 32</t>
  </si>
  <si>
    <t>ocel  do DN 125</t>
  </si>
  <si>
    <t>Hydraulické vyvážení otopných soustav</t>
  </si>
  <si>
    <t>Chemické vyčištění stávajících otopných soustav</t>
  </si>
  <si>
    <t>732 19-9100</t>
  </si>
  <si>
    <t>731 89-0802</t>
  </si>
  <si>
    <t>Přesun hmot do v -12m</t>
  </si>
  <si>
    <t xml:space="preserve">D+MT Kaskádový sběrače spalin DN 200/110 pro 3 kotle vč. el. Klapek + reviz.k. 200/87 + koleno 200/87  </t>
  </si>
  <si>
    <t>D+MT vložkování komína typ. odkouřením, DN 200 - dl. 22,0 m, vč. držáků, zhlaví a přísl.</t>
  </si>
  <si>
    <t>Neutralizační box bez přečerpání pro kotelny do 450 kW</t>
  </si>
  <si>
    <t>732 33-1714</t>
  </si>
  <si>
    <t>Expanzní tlaková nádoba solární 25l (10 bar)</t>
  </si>
  <si>
    <t>D+MT výměník 36 kW voda 60/44°C x glycol 30% 40/50°C</t>
  </si>
  <si>
    <t>vč. přísl. - izolce</t>
  </si>
  <si>
    <t>Plast nádoba na Glycol 10 l</t>
  </si>
  <si>
    <t>l</t>
  </si>
  <si>
    <t xml:space="preserve">nemrznoucí náplň Eth.Glycol </t>
  </si>
  <si>
    <t>733 42-1402</t>
  </si>
  <si>
    <t>např.: ALPHA2 25-40</t>
  </si>
  <si>
    <t>např.: ALPHA2 25-60</t>
  </si>
  <si>
    <t>732 42-1412</t>
  </si>
  <si>
    <t>oběhové čerpadlo el. S AUTOADAPT regulací, DN 25, 25-40</t>
  </si>
  <si>
    <t>oběhové čerpadlo el. S AUTOADAPT regulací, DN 25, 25-60</t>
  </si>
  <si>
    <t>732 42-1419</t>
  </si>
  <si>
    <t>oběhové čerpadlo el. S AUTOADAPT regulací, DN 25, 25-80</t>
  </si>
  <si>
    <t>např.: ALPHA2 25-80</t>
  </si>
  <si>
    <t>např.: MAGNA 3 25-60</t>
  </si>
  <si>
    <t>oběhové čerpadlo el. S AUTOADAPT+FLOWADAPT regulací, DN 25,   25-60</t>
  </si>
  <si>
    <t>oběhové čerpadlo el. S AUTOADAPT+FLOWADAPT regulací, DN 25,   25-100</t>
  </si>
  <si>
    <t>např.: MAGNA 3 25-100</t>
  </si>
  <si>
    <t>732 42-0000.INF01</t>
  </si>
  <si>
    <t>732 42-0000.INF02</t>
  </si>
  <si>
    <t>732 42-0000.INF03</t>
  </si>
  <si>
    <t>732 42-0000.INF04</t>
  </si>
  <si>
    <t>oběhové čerpadlo DN25, 25-40</t>
  </si>
  <si>
    <t>např.: ALPHA2 L 25-40</t>
  </si>
  <si>
    <t>NEREZOVÉ oběhové čerpadlo DN25, 25-80</t>
  </si>
  <si>
    <t>např.: UPS 25-80 N</t>
  </si>
  <si>
    <t>např.: Vaillant VU 1006/5-5 ecoTEC plus</t>
  </si>
  <si>
    <t>733 11-1113</t>
  </si>
  <si>
    <t>Potrubí záv 11353 běžné v kot DN 15</t>
  </si>
  <si>
    <t>733 11-1114</t>
  </si>
  <si>
    <t>Potrubí záv 11353 běžné v kot DN 20</t>
  </si>
  <si>
    <t>733 12-1232</t>
  </si>
  <si>
    <t>Potrubí hladké 11353 v kot D 133/4,5</t>
  </si>
  <si>
    <t>733 11-3113</t>
  </si>
  <si>
    <t>Zhot. Přípojky z tr. záv 11353 běžné DN 15</t>
  </si>
  <si>
    <t>733 11-3114</t>
  </si>
  <si>
    <t>Zhot. Přípojky z tr. záv 11353 běžné DN 20</t>
  </si>
  <si>
    <t>733 11-3115</t>
  </si>
  <si>
    <t>Zhot. Přípojky z tr. záv 11353 běžné DN 25</t>
  </si>
  <si>
    <t>733 11-3116</t>
  </si>
  <si>
    <t>Zhot. Přípojky z tr. záv 11353 běžné DN 32</t>
  </si>
  <si>
    <t>Zhot. Přípojky z tr. záv 11353 běžné DN 40</t>
  </si>
  <si>
    <t>733 11-3117</t>
  </si>
  <si>
    <t>733 11-3118</t>
  </si>
  <si>
    <t>Zhot. Přípojky z tr. záv 11353 běžné DN 50</t>
  </si>
  <si>
    <t>733 12-3132</t>
  </si>
  <si>
    <t>Zhot. Přípojky z tr. hladkých 11353 D 133/4,5</t>
  </si>
  <si>
    <t>733 19-0232</t>
  </si>
  <si>
    <t>Tlak zkouška potrubí ocel závit do DN 50</t>
  </si>
  <si>
    <t>Tlak zkouška potrubí ocel hladké do D 133/5</t>
  </si>
  <si>
    <t>732 42-0813</t>
  </si>
  <si>
    <t xml:space="preserve">Demont stáv čerpadel do potrubí DN 50 </t>
  </si>
  <si>
    <t>732 21-0913</t>
  </si>
  <si>
    <t>733 12-3122</t>
  </si>
  <si>
    <t>Zhot. Přípojky z tr. hladkých 11353 D 76/3,6</t>
  </si>
  <si>
    <t>733 22-4205</t>
  </si>
  <si>
    <t>příplatek za potr. CU do 28 v kotelnách</t>
  </si>
  <si>
    <t>příplatek za potr. CU do 42 v kotelnách</t>
  </si>
  <si>
    <t>998 73-3102</t>
  </si>
  <si>
    <t>Iz.tep.potr.PP D35/25</t>
  </si>
  <si>
    <t>Iz.tep.potr.PP D42/30</t>
  </si>
  <si>
    <t>Iz.tep.potr.PP D54/30</t>
  </si>
  <si>
    <t>Iz.tep.potr.PP D48/30</t>
  </si>
  <si>
    <t>Iz.tep.potr.PP D60/30</t>
  </si>
  <si>
    <t>Iz.tepel.potr.MV+AL-PL í133/100</t>
  </si>
  <si>
    <t>Mezipřírub uzavír klapka DN-100/6</t>
  </si>
  <si>
    <t>dle zaměř.</t>
  </si>
  <si>
    <t>734 19-3117</t>
  </si>
  <si>
    <t>734 17-2121</t>
  </si>
  <si>
    <t>Mezikus přírub  DN-125/16 do 1m</t>
  </si>
  <si>
    <t>734 17-3418</t>
  </si>
  <si>
    <t>Přírubové spoje PN 16/DN 100</t>
  </si>
  <si>
    <t>např.: Siemens VXP 45 - bez Servopohonu v dodávce MaR</t>
  </si>
  <si>
    <t xml:space="preserve">3-cestný směšovací ventil zdvihový DN 15, Kvs=2,5 - ekviprocentní char. </t>
  </si>
  <si>
    <t xml:space="preserve">3-cestný směšovací ventil zdvihový DN 20, Kvs=4,0 ekviprocentní char. </t>
  </si>
  <si>
    <t xml:space="preserve">3-cestný směšovací ventil zdvihový DN 25, Kvs=6,3 ekviprocentní char. </t>
  </si>
  <si>
    <t xml:space="preserve">3-cestný směšovací ventil zdvihový DN 25, Kvs=10,0 ekviprocentní char. </t>
  </si>
  <si>
    <t xml:space="preserve">3-cestný směšovací ventil zdvihový DN 32, Kvs=16,0 ekviprocentní char. </t>
  </si>
  <si>
    <t xml:space="preserve">2-cestný směšovací ventil zdvihový DN 10, Kvs=1,0 - ekviprocentní char. </t>
  </si>
  <si>
    <t>např.: Siemens VVP 45 - bez Servopohonu v dodávce MaR</t>
  </si>
  <si>
    <t xml:space="preserve">2-cestný směšovací ventil zdvihový DN 10, Kvs=1,6 - ekviprocentní char. </t>
  </si>
  <si>
    <t xml:space="preserve">2-cestný směšovací ventil zdvihový DN 15, Kvs=2,5 - ekviprocentní char. </t>
  </si>
  <si>
    <t xml:space="preserve">2-cestný směšovací ventil zdvihový DN 25, Kvs=6,3 - ekviprocentní char. </t>
  </si>
  <si>
    <t>Vyvažovací ventil s vyp. DN 15</t>
  </si>
  <si>
    <t>např. STAD - IMI Hydronic</t>
  </si>
  <si>
    <t>Vyvažovací ventil s vyp. DN 20</t>
  </si>
  <si>
    <t>Vyvažovací ventil s vyp. DN 25</t>
  </si>
  <si>
    <t>Vyvažovací ventil s vyp. DN 32</t>
  </si>
  <si>
    <t>Vyvažovací ventil s vyp. DN 40</t>
  </si>
  <si>
    <t>Vyvažovací ventil s vyp. DN 50</t>
  </si>
  <si>
    <t>Kompenzátor INOX z nerez oc. +záv. G 1</t>
  </si>
  <si>
    <t>Kompenzátor INOX z nerez oc. +záv. G 5/4</t>
  </si>
  <si>
    <t>Jímky pro MaR + T kus</t>
  </si>
  <si>
    <t>Pojist vent 1" / 300 kPa</t>
  </si>
  <si>
    <t>Nátěr potrubí 100-150 pod izol. 2x zn</t>
  </si>
  <si>
    <t>není součástí tohoto rozpočtu</t>
  </si>
  <si>
    <t>Vzduchotechnika</t>
  </si>
  <si>
    <t xml:space="preserve"> výměna větrací přívodní jednotky pro kotelnu - viz. samostatná část</t>
  </si>
  <si>
    <t>Elektroinstalace + MaR</t>
  </si>
  <si>
    <t>D+MT Kaskáda 3 x Plyn kond kotel 20-100 kW (60/40°C), vč. čerpadlových sestav, armatur, hydraul. Propojení R+S s anuloidem 25 m3/h -izolace, vč. modulu MaR 1-10 V pro nadřazenou regulaci</t>
  </si>
  <si>
    <t>Vnitřní plynovod</t>
  </si>
  <si>
    <t>vč. tvarovek</t>
  </si>
  <si>
    <t>723 19-0909</t>
  </si>
  <si>
    <t xml:space="preserve">Tlaková zkouška plyn potrubí </t>
  </si>
  <si>
    <t>soubor</t>
  </si>
  <si>
    <t>723 23-1163</t>
  </si>
  <si>
    <t>Kohouty kulové G-3/4"</t>
  </si>
  <si>
    <t>Nátěr potrubí 20-80 syntet 2x +zn</t>
  </si>
  <si>
    <t>723 prop 01</t>
  </si>
  <si>
    <t>Revize</t>
  </si>
  <si>
    <t>998 72-3101</t>
  </si>
  <si>
    <t>Plynovod vnitřní přesun hmot v -6m</t>
  </si>
  <si>
    <t>723 11-1203</t>
  </si>
  <si>
    <t>Potrubí ocel závit černé svař DN 20</t>
  </si>
  <si>
    <t>723 15-0312</t>
  </si>
  <si>
    <t>Potrubí ocel hladké černé svař DN 50</t>
  </si>
  <si>
    <t>723 19-0207</t>
  </si>
  <si>
    <t>přípojky k zařízením DN 50</t>
  </si>
  <si>
    <t>723 23-1167</t>
  </si>
  <si>
    <t>Kohouty kulové G-2"</t>
  </si>
  <si>
    <t>723 21-4136</t>
  </si>
  <si>
    <t>Plynový filtr DN 50</t>
  </si>
  <si>
    <t>Tlakoměr</t>
  </si>
  <si>
    <t>723 19-0915</t>
  </si>
  <si>
    <t>zavaření oc. odboček do DN 50</t>
  </si>
  <si>
    <t>Vnitřní kanalizace</t>
  </si>
  <si>
    <t>721 22-5201</t>
  </si>
  <si>
    <t>Uzávěrky zápach s nálevk pr. 32</t>
  </si>
  <si>
    <t>Kotevní a spoj. mat.</t>
  </si>
  <si>
    <t>PROP 02</t>
  </si>
  <si>
    <t>Zkouška těsn vodou kanaliz DN -50</t>
  </si>
  <si>
    <t>721 17-4041</t>
  </si>
  <si>
    <t>Potrubí odpadní HT připojovací D32</t>
  </si>
  <si>
    <t>Potrubí odpadní HT připojovací D50</t>
  </si>
  <si>
    <t>721 17-4043</t>
  </si>
  <si>
    <t>721 22-5203</t>
  </si>
  <si>
    <t>Uzávěrky zápach s nálevk pr. 50</t>
  </si>
  <si>
    <t>998 72-1101</t>
  </si>
  <si>
    <t>Kanalizace vnitř přesun hmot v -6m</t>
  </si>
  <si>
    <t>722 13-0238</t>
  </si>
  <si>
    <t>Ocel potr pozink DN 80 - chránička</t>
  </si>
  <si>
    <t>CU 2018</t>
  </si>
  <si>
    <t>PROP 03</t>
  </si>
  <si>
    <t>PROP 04</t>
  </si>
  <si>
    <t>PROP 13</t>
  </si>
  <si>
    <t>PROP 15</t>
  </si>
  <si>
    <t>PROP 16</t>
  </si>
  <si>
    <t>inf 12</t>
  </si>
  <si>
    <t>inf 13</t>
  </si>
  <si>
    <t>inf 14</t>
  </si>
  <si>
    <t>inf 15</t>
  </si>
  <si>
    <t>inf 16</t>
  </si>
  <si>
    <t>inf 17</t>
  </si>
  <si>
    <t>inf 18</t>
  </si>
  <si>
    <t>inf 19</t>
  </si>
  <si>
    <t>inf 20</t>
  </si>
  <si>
    <t>inf 21</t>
  </si>
  <si>
    <t>783 42-inf 01</t>
  </si>
  <si>
    <t>783 42-inf 02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</si>
</sst>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"/>
    <numFmt numFmtId="166" formatCode="#\ ###\ ##0;#\ ###\ ##0;"/>
    <numFmt numFmtId="167" formatCode="#\ ###\ ##0.00"/>
    <numFmt numFmtId="168" formatCode="000000000"/>
    <numFmt numFmtId="169" formatCode="#\ ###\ ###"/>
    <numFmt numFmtId="170" formatCode="#\ ###\ ##0"/>
    <numFmt numFmtId="171" formatCode="#,##0.0"/>
    <numFmt numFmtId="172" formatCode="0.00;0.00;"/>
    <numFmt numFmtId="173" formatCode="##\ ###\ ##0;##\ ###\ ##0;"/>
    <numFmt numFmtId="174" formatCode="_-* #,##0\ &quot;Kč&quot;_-;\-* #,##0\ &quot;Kč&quot;_-;_-* &quot;-&quot;??\ &quot;Kč&quot;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[$-405]dddd\ d\.\ mmmm\ yyyy"/>
  </numFmts>
  <fonts count="50">
    <font>
      <sz val="10"/>
      <name val="Arial CE"/>
      <family val="2"/>
    </font>
    <font>
      <sz val="10"/>
      <name val="Arial"/>
      <family val="0"/>
    </font>
    <font>
      <b/>
      <sz val="2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0"/>
    </font>
    <font>
      <i/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sz val="10"/>
      <color theme="1"/>
      <name val="Arial CE"/>
      <family val="2"/>
    </font>
    <font>
      <b/>
      <sz val="10"/>
      <color rgb="FFFF0000"/>
      <name val="Arial CE"/>
      <family val="0"/>
    </font>
    <font>
      <i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top" wrapText="1"/>
    </xf>
    <xf numFmtId="4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Border="1" applyAlignment="1">
      <alignment horizontal="center" vertical="top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6" fillId="0" borderId="11" xfId="0" applyFont="1" applyBorder="1" applyAlignment="1">
      <alignment/>
    </xf>
    <xf numFmtId="4" fontId="46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6" fillId="0" borderId="0" xfId="0" applyFont="1" applyFill="1" applyAlignment="1">
      <alignment/>
    </xf>
    <xf numFmtId="4" fontId="46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2" fontId="46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6" fillId="0" borderId="0" xfId="0" applyFont="1" applyFill="1" applyBorder="1" applyAlignment="1">
      <alignment horizontal="center" vertical="top"/>
    </xf>
    <xf numFmtId="0" fontId="46" fillId="0" borderId="0" xfId="0" applyFont="1" applyFill="1" applyAlignment="1">
      <alignment horizontal="center" vertical="top"/>
    </xf>
    <xf numFmtId="0" fontId="48" fillId="0" borderId="0" xfId="0" applyFont="1" applyBorder="1" applyAlignment="1">
      <alignment horizontal="left" vertical="top" wrapText="1"/>
    </xf>
    <xf numFmtId="4" fontId="0" fillId="33" borderId="0" xfId="0" applyNumberFormat="1" applyFill="1" applyAlignment="1">
      <alignment/>
    </xf>
    <xf numFmtId="0" fontId="0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0" fontId="46" fillId="0" borderId="0" xfId="0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49" fillId="0" borderId="0" xfId="0" applyFont="1" applyFill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1"/>
  <sheetViews>
    <sheetView tabSelected="1" zoomScalePageLayoutView="0" workbookViewId="0" topLeftCell="A13">
      <selection activeCell="J36" sqref="J36"/>
    </sheetView>
  </sheetViews>
  <sheetFormatPr defaultColWidth="9.00390625" defaultRowHeight="12.75"/>
  <cols>
    <col min="1" max="1" width="5.375" style="0" customWidth="1"/>
    <col min="2" max="2" width="16.375" style="1" customWidth="1"/>
    <col min="3" max="3" width="41.25390625" style="0" customWidth="1"/>
    <col min="4" max="4" width="28.625" style="0" customWidth="1"/>
    <col min="5" max="5" width="6.875" style="0" customWidth="1"/>
    <col min="6" max="6" width="9.00390625" style="2" customWidth="1"/>
    <col min="7" max="7" width="11.75390625" style="91" customWidth="1"/>
    <col min="8" max="8" width="13.375" style="2" customWidth="1"/>
  </cols>
  <sheetData>
    <row r="1" spans="1:8" ht="26.25">
      <c r="A1" s="3"/>
      <c r="B1" s="4"/>
      <c r="C1" s="5" t="s">
        <v>111</v>
      </c>
      <c r="F1"/>
      <c r="G1" s="33"/>
      <c r="H1" s="6"/>
    </row>
    <row r="2" spans="1:8" ht="15.75">
      <c r="A2" s="3"/>
      <c r="B2" s="4" t="s">
        <v>0</v>
      </c>
      <c r="C2" s="55" t="s">
        <v>146</v>
      </c>
      <c r="F2"/>
      <c r="G2" s="33"/>
      <c r="H2" s="6"/>
    </row>
    <row r="3" spans="1:8" ht="15.75">
      <c r="A3" s="3"/>
      <c r="B3" s="56"/>
      <c r="C3" s="7" t="s">
        <v>147</v>
      </c>
      <c r="F3"/>
      <c r="G3" s="33"/>
      <c r="H3" s="6"/>
    </row>
    <row r="4" spans="1:8" ht="12.75">
      <c r="A4" s="3"/>
      <c r="B4" s="4" t="s">
        <v>1</v>
      </c>
      <c r="C4" s="36" t="s">
        <v>148</v>
      </c>
      <c r="F4"/>
      <c r="G4" s="33"/>
      <c r="H4" s="6"/>
    </row>
    <row r="5" spans="1:8" ht="12.75">
      <c r="A5" s="3"/>
      <c r="B5" s="4" t="s">
        <v>2</v>
      </c>
      <c r="C5" s="29" t="s">
        <v>149</v>
      </c>
      <c r="D5" s="113" t="s">
        <v>327</v>
      </c>
      <c r="F5"/>
      <c r="G5" s="33"/>
      <c r="H5" s="6"/>
    </row>
    <row r="6" spans="6:8" ht="12.75">
      <c r="F6"/>
      <c r="G6" s="33"/>
      <c r="H6"/>
    </row>
    <row r="7" spans="2:8" ht="12.75">
      <c r="B7" s="8"/>
      <c r="C7" s="8"/>
      <c r="F7"/>
      <c r="G7" s="33"/>
      <c r="H7"/>
    </row>
    <row r="8" spans="1:8" ht="12.75">
      <c r="A8" s="9" t="s">
        <v>3</v>
      </c>
      <c r="B8" s="10" t="s">
        <v>4</v>
      </c>
      <c r="C8" s="11" t="s">
        <v>5</v>
      </c>
      <c r="D8" s="11" t="s">
        <v>6</v>
      </c>
      <c r="E8" s="11" t="s">
        <v>7</v>
      </c>
      <c r="F8" s="12" t="s">
        <v>8</v>
      </c>
      <c r="G8" s="93" t="s">
        <v>9</v>
      </c>
      <c r="H8" s="13" t="s">
        <v>10</v>
      </c>
    </row>
    <row r="9" spans="1:9" s="11" customFormat="1" ht="25.5">
      <c r="A9"/>
      <c r="B9" s="16"/>
      <c r="C9" s="37" t="s">
        <v>77</v>
      </c>
      <c r="D9" s="37"/>
      <c r="E9"/>
      <c r="F9" s="2"/>
      <c r="G9" s="31"/>
      <c r="H9" s="2"/>
      <c r="I9" s="12"/>
    </row>
    <row r="10" spans="1:9" s="94" customFormat="1" ht="12.75">
      <c r="A10" s="69">
        <v>1</v>
      </c>
      <c r="B10" s="92" t="s">
        <v>150</v>
      </c>
      <c r="C10" s="69" t="s">
        <v>151</v>
      </c>
      <c r="D10" s="69"/>
      <c r="E10" s="69" t="s">
        <v>143</v>
      </c>
      <c r="F10" s="70">
        <v>750</v>
      </c>
      <c r="G10" s="70">
        <v>17.4</v>
      </c>
      <c r="H10" s="70">
        <f aca="true" t="shared" si="0" ref="H10:H27">F10*G10</f>
        <v>13049.999999999998</v>
      </c>
      <c r="I10" s="93"/>
    </row>
    <row r="11" spans="1:9" s="94" customFormat="1" ht="12.75">
      <c r="A11" s="69">
        <v>2</v>
      </c>
      <c r="B11" s="92" t="s">
        <v>152</v>
      </c>
      <c r="C11" s="69" t="s">
        <v>153</v>
      </c>
      <c r="D11" s="69" t="s">
        <v>69</v>
      </c>
      <c r="E11" s="69" t="s">
        <v>73</v>
      </c>
      <c r="F11" s="70">
        <v>3</v>
      </c>
      <c r="G11" s="70">
        <v>4970</v>
      </c>
      <c r="H11" s="70">
        <f t="shared" si="0"/>
        <v>14910</v>
      </c>
      <c r="I11" s="93"/>
    </row>
    <row r="12" spans="1:9" s="94" customFormat="1" ht="12.75">
      <c r="A12" s="69">
        <v>3</v>
      </c>
      <c r="B12" s="92" t="s">
        <v>11</v>
      </c>
      <c r="C12" s="69" t="s">
        <v>154</v>
      </c>
      <c r="D12" s="69" t="s">
        <v>69</v>
      </c>
      <c r="E12" s="69" t="s">
        <v>73</v>
      </c>
      <c r="F12" s="70">
        <v>1</v>
      </c>
      <c r="G12" s="70">
        <v>663</v>
      </c>
      <c r="H12" s="70">
        <f t="shared" si="0"/>
        <v>663</v>
      </c>
      <c r="I12" s="93"/>
    </row>
    <row r="13" spans="1:9" s="94" customFormat="1" ht="12.75">
      <c r="A13" s="69">
        <v>4</v>
      </c>
      <c r="B13" s="92" t="s">
        <v>162</v>
      </c>
      <c r="C13" s="83" t="s">
        <v>163</v>
      </c>
      <c r="D13" s="69" t="s">
        <v>164</v>
      </c>
      <c r="E13" s="69" t="s">
        <v>14</v>
      </c>
      <c r="F13" s="70">
        <v>160</v>
      </c>
      <c r="G13" s="70">
        <v>21.9</v>
      </c>
      <c r="H13" s="70">
        <f t="shared" si="0"/>
        <v>3504</v>
      </c>
      <c r="I13" s="93"/>
    </row>
    <row r="14" spans="1:9" s="94" customFormat="1" ht="12.75">
      <c r="A14" s="69">
        <v>5</v>
      </c>
      <c r="B14" s="92" t="s">
        <v>165</v>
      </c>
      <c r="C14" s="83" t="s">
        <v>166</v>
      </c>
      <c r="D14" s="69" t="s">
        <v>164</v>
      </c>
      <c r="E14" s="69" t="s">
        <v>14</v>
      </c>
      <c r="F14" s="70">
        <v>155</v>
      </c>
      <c r="G14" s="70">
        <v>45.8</v>
      </c>
      <c r="H14" s="70">
        <f t="shared" si="0"/>
        <v>7099</v>
      </c>
      <c r="I14" s="93"/>
    </row>
    <row r="15" spans="1:9" s="94" customFormat="1" ht="12.75">
      <c r="A15" s="69">
        <v>6</v>
      </c>
      <c r="B15" s="92" t="s">
        <v>167</v>
      </c>
      <c r="C15" s="83" t="s">
        <v>168</v>
      </c>
      <c r="D15" s="69" t="s">
        <v>164</v>
      </c>
      <c r="E15" s="69" t="s">
        <v>14</v>
      </c>
      <c r="F15" s="70">
        <v>13</v>
      </c>
      <c r="G15" s="70">
        <v>88.9</v>
      </c>
      <c r="H15" s="70">
        <f t="shared" si="0"/>
        <v>1155.7</v>
      </c>
      <c r="I15" s="93"/>
    </row>
    <row r="16" spans="1:9" s="94" customFormat="1" ht="12.75">
      <c r="A16" s="69">
        <v>7</v>
      </c>
      <c r="B16" s="92" t="s">
        <v>236</v>
      </c>
      <c r="C16" s="83" t="s">
        <v>237</v>
      </c>
      <c r="D16" s="69"/>
      <c r="E16" s="69" t="s">
        <v>130</v>
      </c>
      <c r="F16" s="70">
        <v>14</v>
      </c>
      <c r="G16" s="70">
        <v>178</v>
      </c>
      <c r="H16" s="70">
        <f>F16*G16</f>
        <v>2492</v>
      </c>
      <c r="I16" s="93"/>
    </row>
    <row r="17" spans="1:9" s="94" customFormat="1" ht="12.75">
      <c r="A17" s="69">
        <v>8</v>
      </c>
      <c r="B17" s="92" t="s">
        <v>156</v>
      </c>
      <c r="C17" s="69" t="s">
        <v>155</v>
      </c>
      <c r="D17" s="69"/>
      <c r="E17" s="69" t="s">
        <v>130</v>
      </c>
      <c r="F17" s="70">
        <v>1</v>
      </c>
      <c r="G17" s="70">
        <v>451</v>
      </c>
      <c r="H17" s="70">
        <f t="shared" si="0"/>
        <v>451</v>
      </c>
      <c r="I17" s="93"/>
    </row>
    <row r="18" spans="1:9" s="94" customFormat="1" ht="12.75">
      <c r="A18" s="69">
        <v>9</v>
      </c>
      <c r="B18" s="92" t="s">
        <v>238</v>
      </c>
      <c r="C18" s="69" t="s">
        <v>157</v>
      </c>
      <c r="D18" s="69"/>
      <c r="E18" s="69" t="s">
        <v>130</v>
      </c>
      <c r="F18" s="70">
        <v>1</v>
      </c>
      <c r="G18" s="70">
        <v>5770</v>
      </c>
      <c r="H18" s="70">
        <f t="shared" si="0"/>
        <v>5770</v>
      </c>
      <c r="I18" s="93"/>
    </row>
    <row r="19" spans="1:9" s="94" customFormat="1" ht="12.75">
      <c r="A19" s="69">
        <v>10</v>
      </c>
      <c r="B19" s="92" t="s">
        <v>158</v>
      </c>
      <c r="C19" s="69" t="s">
        <v>160</v>
      </c>
      <c r="D19" s="69"/>
      <c r="E19" s="69" t="s">
        <v>143</v>
      </c>
      <c r="F19" s="70">
        <v>16.18</v>
      </c>
      <c r="G19" s="70">
        <v>27.5</v>
      </c>
      <c r="H19" s="70">
        <f t="shared" si="0"/>
        <v>444.95</v>
      </c>
      <c r="I19" s="93"/>
    </row>
    <row r="20" spans="1:9" s="94" customFormat="1" ht="12.75">
      <c r="A20" s="69">
        <v>11</v>
      </c>
      <c r="B20" s="92" t="s">
        <v>159</v>
      </c>
      <c r="C20" s="69" t="s">
        <v>161</v>
      </c>
      <c r="D20" s="69"/>
      <c r="E20" s="69" t="s">
        <v>143</v>
      </c>
      <c r="F20" s="70">
        <v>16.18</v>
      </c>
      <c r="G20" s="70">
        <v>410</v>
      </c>
      <c r="H20" s="70">
        <f t="shared" si="0"/>
        <v>6633.8</v>
      </c>
      <c r="I20" s="93"/>
    </row>
    <row r="21" spans="1:9" s="94" customFormat="1" ht="12.75">
      <c r="A21" s="69">
        <v>12</v>
      </c>
      <c r="B21" s="92" t="s">
        <v>315</v>
      </c>
      <c r="C21" s="69" t="s">
        <v>129</v>
      </c>
      <c r="D21" s="69"/>
      <c r="E21" s="69" t="s">
        <v>14</v>
      </c>
      <c r="F21" s="70">
        <v>20</v>
      </c>
      <c r="G21" s="70">
        <v>112</v>
      </c>
      <c r="H21" s="70">
        <f t="shared" si="0"/>
        <v>2240</v>
      </c>
      <c r="I21" s="93"/>
    </row>
    <row r="22" spans="1:9" s="94" customFormat="1" ht="25.5">
      <c r="A22" s="69">
        <v>13</v>
      </c>
      <c r="B22" s="92" t="s">
        <v>328</v>
      </c>
      <c r="C22" s="83" t="s">
        <v>173</v>
      </c>
      <c r="D22" s="69" t="s">
        <v>170</v>
      </c>
      <c r="E22" s="69" t="s">
        <v>130</v>
      </c>
      <c r="F22" s="70">
        <v>1</v>
      </c>
      <c r="G22" s="70">
        <v>1240</v>
      </c>
      <c r="H22" s="70">
        <f t="shared" si="0"/>
        <v>1240</v>
      </c>
      <c r="I22" s="93"/>
    </row>
    <row r="23" spans="1:9" s="94" customFormat="1" ht="12.75">
      <c r="A23" s="69">
        <v>14</v>
      </c>
      <c r="B23" s="92" t="s">
        <v>329</v>
      </c>
      <c r="C23" s="69" t="s">
        <v>169</v>
      </c>
      <c r="D23" s="69" t="s">
        <v>170</v>
      </c>
      <c r="E23" s="69" t="s">
        <v>130</v>
      </c>
      <c r="F23" s="70">
        <v>1</v>
      </c>
      <c r="G23" s="70">
        <v>650</v>
      </c>
      <c r="H23" s="70">
        <f t="shared" si="0"/>
        <v>650</v>
      </c>
      <c r="I23" s="93"/>
    </row>
    <row r="24" spans="1:9" s="94" customFormat="1" ht="12.75">
      <c r="A24" s="69">
        <v>15</v>
      </c>
      <c r="B24" s="92" t="s">
        <v>57</v>
      </c>
      <c r="C24" s="69" t="s">
        <v>172</v>
      </c>
      <c r="D24" s="69" t="s">
        <v>170</v>
      </c>
      <c r="E24" s="69" t="s">
        <v>130</v>
      </c>
      <c r="F24" s="70">
        <v>3</v>
      </c>
      <c r="G24" s="70">
        <v>875</v>
      </c>
      <c r="H24" s="70">
        <f t="shared" si="0"/>
        <v>2625</v>
      </c>
      <c r="I24" s="93"/>
    </row>
    <row r="25" spans="1:9" s="94" customFormat="1" ht="25.5">
      <c r="A25" s="69">
        <v>16</v>
      </c>
      <c r="B25" s="92" t="s">
        <v>17</v>
      </c>
      <c r="C25" s="83" t="s">
        <v>171</v>
      </c>
      <c r="D25" s="69" t="s">
        <v>170</v>
      </c>
      <c r="E25" s="69" t="s">
        <v>130</v>
      </c>
      <c r="F25" s="70">
        <v>4</v>
      </c>
      <c r="G25" s="70">
        <v>540</v>
      </c>
      <c r="H25" s="70">
        <f t="shared" si="0"/>
        <v>2160</v>
      </c>
      <c r="I25" s="93"/>
    </row>
    <row r="26" spans="1:9" s="11" customFormat="1" ht="12.75">
      <c r="A26" s="69">
        <v>17</v>
      </c>
      <c r="B26" s="92" t="s">
        <v>18</v>
      </c>
      <c r="C26" t="s">
        <v>112</v>
      </c>
      <c r="D26" t="s">
        <v>174</v>
      </c>
      <c r="E26" t="s">
        <v>130</v>
      </c>
      <c r="F26" s="2">
        <v>6</v>
      </c>
      <c r="G26" s="31">
        <v>155</v>
      </c>
      <c r="H26" s="2">
        <f t="shared" si="0"/>
        <v>930</v>
      </c>
      <c r="I26" s="12"/>
    </row>
    <row r="27" spans="1:9" s="11" customFormat="1" ht="12.75">
      <c r="A27" s="69">
        <v>18</v>
      </c>
      <c r="B27" s="92" t="s">
        <v>19</v>
      </c>
      <c r="C27" t="s">
        <v>112</v>
      </c>
      <c r="D27" t="s">
        <v>175</v>
      </c>
      <c r="E27" t="s">
        <v>130</v>
      </c>
      <c r="F27" s="2">
        <v>2</v>
      </c>
      <c r="G27" s="31">
        <v>2160</v>
      </c>
      <c r="H27" s="2">
        <f t="shared" si="0"/>
        <v>4320</v>
      </c>
      <c r="I27" s="12"/>
    </row>
    <row r="28" spans="1:9" s="11" customFormat="1" ht="12.75">
      <c r="A28" s="69">
        <v>19</v>
      </c>
      <c r="B28" s="92" t="s">
        <v>20</v>
      </c>
      <c r="C28" s="30" t="s">
        <v>67</v>
      </c>
      <c r="D28" s="30"/>
      <c r="E28" s="30" t="s">
        <v>12</v>
      </c>
      <c r="F28" s="40"/>
      <c r="G28" s="70">
        <v>2000</v>
      </c>
      <c r="H28" s="40">
        <f aca="true" t="shared" si="1" ref="H28:H36">F28*G28</f>
        <v>0</v>
      </c>
      <c r="I28" s="12"/>
    </row>
    <row r="29" spans="1:9" s="11" customFormat="1" ht="12.75">
      <c r="A29" s="69">
        <v>20</v>
      </c>
      <c r="B29" s="92" t="s">
        <v>58</v>
      </c>
      <c r="C29" s="30" t="s">
        <v>70</v>
      </c>
      <c r="D29" s="30"/>
      <c r="E29" t="s">
        <v>12</v>
      </c>
      <c r="F29" s="2">
        <v>1</v>
      </c>
      <c r="G29" s="31">
        <v>10000</v>
      </c>
      <c r="H29" s="2">
        <f t="shared" si="1"/>
        <v>10000</v>
      </c>
      <c r="I29" s="12"/>
    </row>
    <row r="30" spans="1:9" s="11" customFormat="1" ht="12.75">
      <c r="A30" s="69">
        <v>21</v>
      </c>
      <c r="B30" s="92" t="s">
        <v>59</v>
      </c>
      <c r="C30" t="s">
        <v>76</v>
      </c>
      <c r="D30"/>
      <c r="E30" t="s">
        <v>12</v>
      </c>
      <c r="F30" s="2">
        <v>1</v>
      </c>
      <c r="G30" s="31">
        <v>16400</v>
      </c>
      <c r="H30" s="2">
        <f t="shared" si="1"/>
        <v>16400</v>
      </c>
      <c r="I30" s="12"/>
    </row>
    <row r="31" spans="1:9" s="11" customFormat="1" ht="12.75">
      <c r="A31" s="69">
        <v>22</v>
      </c>
      <c r="B31" s="92" t="s">
        <v>66</v>
      </c>
      <c r="C31" t="s">
        <v>72</v>
      </c>
      <c r="D31"/>
      <c r="E31" t="s">
        <v>12</v>
      </c>
      <c r="F31" s="2">
        <v>1</v>
      </c>
      <c r="G31" s="31">
        <v>24000</v>
      </c>
      <c r="H31" s="2">
        <f t="shared" si="1"/>
        <v>24000</v>
      </c>
      <c r="I31" s="12"/>
    </row>
    <row r="32" spans="1:9" s="11" customFormat="1" ht="12.75">
      <c r="A32" s="69">
        <v>23</v>
      </c>
      <c r="B32" s="92" t="s">
        <v>330</v>
      </c>
      <c r="C32" t="s">
        <v>74</v>
      </c>
      <c r="D32"/>
      <c r="E32" t="s">
        <v>12</v>
      </c>
      <c r="F32" s="2">
        <v>1</v>
      </c>
      <c r="G32" s="31">
        <v>12500</v>
      </c>
      <c r="H32" s="2">
        <f t="shared" si="1"/>
        <v>12500</v>
      </c>
      <c r="I32" s="12"/>
    </row>
    <row r="33" spans="1:9" s="11" customFormat="1" ht="12.75">
      <c r="A33" s="69">
        <v>24</v>
      </c>
      <c r="B33" s="92" t="s">
        <v>68</v>
      </c>
      <c r="C33" t="s">
        <v>176</v>
      </c>
      <c r="D33"/>
      <c r="E33" t="s">
        <v>12</v>
      </c>
      <c r="F33" s="2">
        <v>1</v>
      </c>
      <c r="G33" s="31">
        <v>27000</v>
      </c>
      <c r="H33" s="2">
        <f>F33*G33</f>
        <v>27000</v>
      </c>
      <c r="I33" s="12"/>
    </row>
    <row r="34" spans="1:9" s="94" customFormat="1" ht="12.75">
      <c r="A34" s="69">
        <v>25</v>
      </c>
      <c r="B34" s="92" t="s">
        <v>331</v>
      </c>
      <c r="C34" s="69" t="s">
        <v>177</v>
      </c>
      <c r="D34" s="69"/>
      <c r="E34" s="69" t="s">
        <v>12</v>
      </c>
      <c r="F34" s="70">
        <v>1</v>
      </c>
      <c r="G34" s="70">
        <v>180000</v>
      </c>
      <c r="H34" s="70">
        <f>F34*G34</f>
        <v>180000</v>
      </c>
      <c r="I34" s="93"/>
    </row>
    <row r="35" spans="1:9" s="11" customFormat="1" ht="12.75">
      <c r="A35" s="69">
        <v>26</v>
      </c>
      <c r="B35" s="92" t="s">
        <v>332</v>
      </c>
      <c r="C35" t="s">
        <v>21</v>
      </c>
      <c r="D35"/>
      <c r="E35" t="s">
        <v>12</v>
      </c>
      <c r="F35" s="2">
        <v>1</v>
      </c>
      <c r="G35" s="31">
        <v>7500</v>
      </c>
      <c r="H35" s="2">
        <f t="shared" si="1"/>
        <v>7500</v>
      </c>
      <c r="I35" s="12"/>
    </row>
    <row r="36" spans="1:9" s="11" customFormat="1" ht="12.75">
      <c r="A36" s="69">
        <v>27</v>
      </c>
      <c r="B36" s="16" t="s">
        <v>178</v>
      </c>
      <c r="C36" t="s">
        <v>42</v>
      </c>
      <c r="D36"/>
      <c r="E36" t="s">
        <v>130</v>
      </c>
      <c r="F36" s="2">
        <v>75</v>
      </c>
      <c r="G36" s="31">
        <v>68.2</v>
      </c>
      <c r="H36" s="2">
        <f t="shared" si="1"/>
        <v>5115</v>
      </c>
      <c r="I36" s="12"/>
    </row>
    <row r="37" spans="1:9" s="11" customFormat="1" ht="12.75">
      <c r="A37" s="69">
        <v>28</v>
      </c>
      <c r="B37" s="16" t="s">
        <v>179</v>
      </c>
      <c r="C37" t="s">
        <v>180</v>
      </c>
      <c r="D37"/>
      <c r="E37" t="s">
        <v>16</v>
      </c>
      <c r="F37" s="6">
        <v>5.65</v>
      </c>
      <c r="G37" s="31">
        <v>3970</v>
      </c>
      <c r="H37" s="2">
        <f>F37*G37</f>
        <v>22430.5</v>
      </c>
      <c r="I37" s="12"/>
    </row>
    <row r="38" spans="1:9" s="11" customFormat="1" ht="13.5" thickBot="1">
      <c r="A38" s="16"/>
      <c r="B38" s="16"/>
      <c r="C38" s="38" t="s">
        <v>13</v>
      </c>
      <c r="D38" s="38"/>
      <c r="E38" s="38"/>
      <c r="F38" s="22"/>
      <c r="G38" s="107"/>
      <c r="H38" s="39">
        <f>SUM(H10:H37)</f>
        <v>375283.95</v>
      </c>
      <c r="I38" s="12"/>
    </row>
    <row r="39" spans="1:9" s="11" customFormat="1" ht="13.5" thickTop="1">
      <c r="A39"/>
      <c r="B39" s="1"/>
      <c r="C39"/>
      <c r="D39"/>
      <c r="E39"/>
      <c r="F39" s="2"/>
      <c r="G39" s="31"/>
      <c r="H39" s="2"/>
      <c r="I39" s="12"/>
    </row>
    <row r="40" spans="1:9" s="11" customFormat="1" ht="12.75">
      <c r="A40" s="44"/>
      <c r="B40" s="45">
        <v>713</v>
      </c>
      <c r="C40" s="46" t="s">
        <v>71</v>
      </c>
      <c r="D40" s="33"/>
      <c r="E40" s="33"/>
      <c r="F40" s="31"/>
      <c r="G40" s="31"/>
      <c r="H40" s="31"/>
      <c r="I40" s="12"/>
    </row>
    <row r="41" spans="1:9" s="11" customFormat="1" ht="12.75">
      <c r="A41" s="32">
        <v>1</v>
      </c>
      <c r="B41" s="1" t="s">
        <v>43</v>
      </c>
      <c r="C41" t="s">
        <v>250</v>
      </c>
      <c r="D41"/>
      <c r="E41" t="s">
        <v>14</v>
      </c>
      <c r="F41" s="2">
        <v>15</v>
      </c>
      <c r="G41" s="31">
        <v>684</v>
      </c>
      <c r="H41" s="2">
        <f aca="true" t="shared" si="2" ref="H41:H47">F41*G41</f>
        <v>10260</v>
      </c>
      <c r="I41" s="12"/>
    </row>
    <row r="42" spans="1:9" s="94" customFormat="1" ht="12.75">
      <c r="A42" s="32">
        <v>2</v>
      </c>
      <c r="B42" s="1" t="s">
        <v>44</v>
      </c>
      <c r="C42" s="58" t="s">
        <v>120</v>
      </c>
      <c r="D42" s="58"/>
      <c r="E42" s="33" t="s">
        <v>14</v>
      </c>
      <c r="F42" s="70">
        <v>82</v>
      </c>
      <c r="G42" s="31">
        <v>104</v>
      </c>
      <c r="H42" s="31">
        <f t="shared" si="2"/>
        <v>8528</v>
      </c>
      <c r="I42" s="93"/>
    </row>
    <row r="43" spans="1:9" s="11" customFormat="1" ht="12.75">
      <c r="A43" s="32">
        <v>3</v>
      </c>
      <c r="B43" s="1" t="s">
        <v>45</v>
      </c>
      <c r="C43" s="81" t="s">
        <v>132</v>
      </c>
      <c r="D43" s="81"/>
      <c r="E43" s="59" t="s">
        <v>14</v>
      </c>
      <c r="F43" s="60">
        <v>174</v>
      </c>
      <c r="G43" s="60">
        <v>130</v>
      </c>
      <c r="H43" s="60">
        <f t="shared" si="2"/>
        <v>22620</v>
      </c>
      <c r="I43" s="12"/>
    </row>
    <row r="44" spans="1:9" s="11" customFormat="1" ht="12.75">
      <c r="A44" s="32">
        <v>4</v>
      </c>
      <c r="B44" s="1" t="s">
        <v>75</v>
      </c>
      <c r="C44" s="81" t="s">
        <v>245</v>
      </c>
      <c r="D44" s="81"/>
      <c r="E44" s="59" t="s">
        <v>14</v>
      </c>
      <c r="F44" s="60">
        <v>150</v>
      </c>
      <c r="G44" s="60">
        <v>139</v>
      </c>
      <c r="H44" s="60">
        <f t="shared" si="2"/>
        <v>20850</v>
      </c>
      <c r="I44" s="12"/>
    </row>
    <row r="45" spans="1:9" s="11" customFormat="1" ht="12.75">
      <c r="A45" s="32">
        <v>5</v>
      </c>
      <c r="B45" s="1" t="s">
        <v>107</v>
      </c>
      <c r="C45" s="83" t="s">
        <v>246</v>
      </c>
      <c r="D45" s="83"/>
      <c r="E45" s="69" t="s">
        <v>14</v>
      </c>
      <c r="F45" s="60">
        <v>81</v>
      </c>
      <c r="G45" s="70">
        <v>175</v>
      </c>
      <c r="H45" s="70">
        <f t="shared" si="2"/>
        <v>14175</v>
      </c>
      <c r="I45" s="12"/>
    </row>
    <row r="46" spans="1:9" s="11" customFormat="1" ht="12.75">
      <c r="A46" s="32">
        <v>6</v>
      </c>
      <c r="B46" s="1" t="s">
        <v>110</v>
      </c>
      <c r="C46" s="83" t="s">
        <v>248</v>
      </c>
      <c r="D46" s="83"/>
      <c r="E46" s="69" t="s">
        <v>14</v>
      </c>
      <c r="F46" s="60">
        <v>39</v>
      </c>
      <c r="G46" s="70">
        <v>216</v>
      </c>
      <c r="H46" s="70">
        <f>F46*G46</f>
        <v>8424</v>
      </c>
      <c r="I46" s="12"/>
    </row>
    <row r="47" spans="1:9" s="11" customFormat="1" ht="12.75">
      <c r="A47" s="32">
        <v>7</v>
      </c>
      <c r="B47" s="1" t="s">
        <v>123</v>
      </c>
      <c r="C47" s="83" t="s">
        <v>247</v>
      </c>
      <c r="D47" s="83"/>
      <c r="E47" s="69" t="s">
        <v>14</v>
      </c>
      <c r="F47" s="60">
        <v>17</v>
      </c>
      <c r="G47" s="70">
        <v>229</v>
      </c>
      <c r="H47" s="70">
        <f t="shared" si="2"/>
        <v>3893</v>
      </c>
      <c r="I47" s="12"/>
    </row>
    <row r="48" spans="1:9" s="11" customFormat="1" ht="12.75">
      <c r="A48" s="32">
        <v>8</v>
      </c>
      <c r="B48" s="1" t="s">
        <v>124</v>
      </c>
      <c r="C48" s="83" t="s">
        <v>249</v>
      </c>
      <c r="D48" s="83"/>
      <c r="E48" s="69" t="s">
        <v>14</v>
      </c>
      <c r="F48" s="60">
        <v>22</v>
      </c>
      <c r="G48" s="70">
        <v>242</v>
      </c>
      <c r="H48" s="70">
        <f>F48*G48</f>
        <v>5324</v>
      </c>
      <c r="I48" s="12"/>
    </row>
    <row r="49" spans="1:9" s="11" customFormat="1" ht="12.75">
      <c r="A49" s="32">
        <v>9</v>
      </c>
      <c r="B49" s="71" t="s">
        <v>244</v>
      </c>
      <c r="C49" s="30" t="s">
        <v>118</v>
      </c>
      <c r="D49" s="30"/>
      <c r="E49" s="30" t="s">
        <v>16</v>
      </c>
      <c r="F49" s="40">
        <v>0.2</v>
      </c>
      <c r="G49" s="70">
        <v>1074</v>
      </c>
      <c r="H49" s="40">
        <f>F49*G49</f>
        <v>214.8</v>
      </c>
      <c r="I49" s="12"/>
    </row>
    <row r="50" spans="1:9" s="11" customFormat="1" ht="13.5" thickBot="1">
      <c r="A50" s="44"/>
      <c r="B50" s="32"/>
      <c r="C50" s="47" t="s">
        <v>13</v>
      </c>
      <c r="D50" s="48"/>
      <c r="E50" s="48"/>
      <c r="F50" s="49"/>
      <c r="G50" s="48"/>
      <c r="H50" s="50">
        <f>SUM(H41:H49)</f>
        <v>94288.8</v>
      </c>
      <c r="I50" s="12"/>
    </row>
    <row r="51" spans="1:9" s="11" customFormat="1" ht="13.5" thickTop="1">
      <c r="A51" s="15"/>
      <c r="B51" s="1"/>
      <c r="C51"/>
      <c r="D51"/>
      <c r="E51"/>
      <c r="F51" s="2"/>
      <c r="G51" s="31"/>
      <c r="H51" s="2"/>
      <c r="I51" s="12"/>
    </row>
    <row r="52" spans="1:9" s="11" customFormat="1" ht="12.75">
      <c r="A52" s="15"/>
      <c r="B52" s="1">
        <v>732</v>
      </c>
      <c r="C52" s="14" t="s">
        <v>84</v>
      </c>
      <c r="D52"/>
      <c r="E52"/>
      <c r="F52" s="2"/>
      <c r="G52" s="31"/>
      <c r="H52" s="2"/>
      <c r="I52" s="12"/>
    </row>
    <row r="53" spans="1:9" s="11" customFormat="1" ht="63.75">
      <c r="A53" s="15">
        <v>1</v>
      </c>
      <c r="B53" s="1" t="s">
        <v>46</v>
      </c>
      <c r="C53" s="58" t="s">
        <v>285</v>
      </c>
      <c r="D53" s="34" t="s">
        <v>212</v>
      </c>
      <c r="E53" t="s">
        <v>25</v>
      </c>
      <c r="F53" s="2">
        <v>1</v>
      </c>
      <c r="G53" s="31">
        <v>499000</v>
      </c>
      <c r="H53" s="2">
        <f aca="true" t="shared" si="3" ref="H53:H68">F53*G53</f>
        <v>499000</v>
      </c>
      <c r="I53" s="12"/>
    </row>
    <row r="54" spans="1:9" s="11" customFormat="1" ht="42" customHeight="1">
      <c r="A54" s="15">
        <v>2</v>
      </c>
      <c r="B54" s="1" t="s">
        <v>47</v>
      </c>
      <c r="C54" s="96" t="s">
        <v>181</v>
      </c>
      <c r="D54" s="34"/>
      <c r="E54" t="s">
        <v>25</v>
      </c>
      <c r="F54" s="6">
        <v>1</v>
      </c>
      <c r="G54" s="70">
        <v>77500</v>
      </c>
      <c r="H54" s="2">
        <f t="shared" si="3"/>
        <v>77500</v>
      </c>
      <c r="I54" s="12"/>
    </row>
    <row r="55" spans="1:9" s="11" customFormat="1" ht="25.5">
      <c r="A55" s="15">
        <v>3</v>
      </c>
      <c r="B55" s="1" t="s">
        <v>48</v>
      </c>
      <c r="C55" s="83" t="s">
        <v>182</v>
      </c>
      <c r="D55" s="69"/>
      <c r="E55" s="30" t="s">
        <v>25</v>
      </c>
      <c r="F55" s="61">
        <v>1</v>
      </c>
      <c r="G55" s="70">
        <v>54700</v>
      </c>
      <c r="H55" s="70">
        <f t="shared" si="3"/>
        <v>54700</v>
      </c>
      <c r="I55" s="12"/>
    </row>
    <row r="56" spans="1:9" s="11" customFormat="1" ht="12.75">
      <c r="A56" s="15">
        <v>4</v>
      </c>
      <c r="B56" s="1" t="s">
        <v>49</v>
      </c>
      <c r="C56" s="33" t="s">
        <v>183</v>
      </c>
      <c r="D56" s="33"/>
      <c r="E56" t="s">
        <v>130</v>
      </c>
      <c r="F56" s="6">
        <v>1</v>
      </c>
      <c r="G56" s="31">
        <v>14200</v>
      </c>
      <c r="H56" s="2">
        <f t="shared" si="3"/>
        <v>14200</v>
      </c>
      <c r="I56" s="12"/>
    </row>
    <row r="57" spans="1:9" s="11" customFormat="1" ht="12.75">
      <c r="A57" s="15">
        <v>5</v>
      </c>
      <c r="B57" s="1" t="s">
        <v>184</v>
      </c>
      <c r="C57" s="33" t="s">
        <v>185</v>
      </c>
      <c r="D57"/>
      <c r="E57" t="s">
        <v>25</v>
      </c>
      <c r="F57" s="6">
        <v>1</v>
      </c>
      <c r="G57" s="31">
        <v>3790</v>
      </c>
      <c r="H57" s="2">
        <f t="shared" si="3"/>
        <v>3790</v>
      </c>
      <c r="I57" s="12"/>
    </row>
    <row r="58" spans="1:9" s="11" customFormat="1" ht="25.5">
      <c r="A58" s="15">
        <v>6</v>
      </c>
      <c r="B58" s="71" t="s">
        <v>50</v>
      </c>
      <c r="C58" s="83" t="s">
        <v>186</v>
      </c>
      <c r="D58" s="69" t="s">
        <v>187</v>
      </c>
      <c r="E58" s="30" t="s">
        <v>130</v>
      </c>
      <c r="F58" s="40">
        <v>1</v>
      </c>
      <c r="G58" s="70">
        <v>24650</v>
      </c>
      <c r="H58" s="70">
        <f t="shared" si="3"/>
        <v>24650</v>
      </c>
      <c r="I58" s="12"/>
    </row>
    <row r="59" spans="1:9" s="11" customFormat="1" ht="12.75">
      <c r="A59" s="15">
        <v>7</v>
      </c>
      <c r="B59" s="71" t="s">
        <v>51</v>
      </c>
      <c r="C59" s="83" t="s">
        <v>190</v>
      </c>
      <c r="D59" s="69"/>
      <c r="E59" s="30" t="s">
        <v>189</v>
      </c>
      <c r="F59" s="40">
        <v>35</v>
      </c>
      <c r="G59" s="70">
        <v>75</v>
      </c>
      <c r="H59" s="70">
        <f t="shared" si="3"/>
        <v>2625</v>
      </c>
      <c r="I59" s="12"/>
    </row>
    <row r="60" spans="1:9" s="11" customFormat="1" ht="12.75">
      <c r="A60" s="15">
        <v>8</v>
      </c>
      <c r="B60" s="71" t="s">
        <v>52</v>
      </c>
      <c r="C60" s="83" t="s">
        <v>188</v>
      </c>
      <c r="D60" s="69"/>
      <c r="E60" s="30" t="s">
        <v>130</v>
      </c>
      <c r="F60" s="40">
        <v>1</v>
      </c>
      <c r="G60" s="70">
        <v>190</v>
      </c>
      <c r="H60" s="70">
        <f t="shared" si="3"/>
        <v>190</v>
      </c>
      <c r="I60" s="12"/>
    </row>
    <row r="61" spans="1:9" s="11" customFormat="1" ht="25.5">
      <c r="A61" s="15">
        <v>9</v>
      </c>
      <c r="B61" s="71" t="s">
        <v>191</v>
      </c>
      <c r="C61" s="84" t="s">
        <v>195</v>
      </c>
      <c r="D61" s="69" t="s">
        <v>192</v>
      </c>
      <c r="E61" s="30" t="s">
        <v>27</v>
      </c>
      <c r="F61" s="40">
        <v>2</v>
      </c>
      <c r="G61" s="70">
        <v>8640</v>
      </c>
      <c r="H61" s="40">
        <f t="shared" si="3"/>
        <v>17280</v>
      </c>
      <c r="I61" s="12"/>
    </row>
    <row r="62" spans="1:9" s="11" customFormat="1" ht="24.75" customHeight="1">
      <c r="A62" s="15">
        <v>10</v>
      </c>
      <c r="B62" s="71" t="s">
        <v>194</v>
      </c>
      <c r="C62" s="84" t="s">
        <v>196</v>
      </c>
      <c r="D62" s="69" t="s">
        <v>193</v>
      </c>
      <c r="E62" s="97" t="s">
        <v>27</v>
      </c>
      <c r="F62" s="98">
        <v>9</v>
      </c>
      <c r="G62" s="72">
        <v>9690</v>
      </c>
      <c r="H62" s="73">
        <f t="shared" si="3"/>
        <v>87210</v>
      </c>
      <c r="I62" s="12"/>
    </row>
    <row r="63" spans="1:9" s="11" customFormat="1" ht="24.75" customHeight="1">
      <c r="A63" s="15">
        <v>11</v>
      </c>
      <c r="B63" s="71" t="s">
        <v>197</v>
      </c>
      <c r="C63" s="84" t="s">
        <v>198</v>
      </c>
      <c r="D63" s="69" t="s">
        <v>199</v>
      </c>
      <c r="E63" s="97" t="s">
        <v>27</v>
      </c>
      <c r="F63" s="98">
        <v>1</v>
      </c>
      <c r="G63" s="72">
        <v>13700</v>
      </c>
      <c r="H63" s="73">
        <f t="shared" si="3"/>
        <v>13700</v>
      </c>
      <c r="I63" s="12"/>
    </row>
    <row r="64" spans="1:9" s="11" customFormat="1" ht="38.25" customHeight="1">
      <c r="A64" s="15">
        <v>12</v>
      </c>
      <c r="B64" s="71" t="s">
        <v>204</v>
      </c>
      <c r="C64" s="84" t="s">
        <v>201</v>
      </c>
      <c r="D64" s="69" t="s">
        <v>200</v>
      </c>
      <c r="E64" s="97" t="s">
        <v>27</v>
      </c>
      <c r="F64" s="98">
        <v>1</v>
      </c>
      <c r="G64" s="72">
        <v>21900</v>
      </c>
      <c r="H64" s="73">
        <f t="shared" si="3"/>
        <v>21900</v>
      </c>
      <c r="I64" s="12"/>
    </row>
    <row r="65" spans="1:9" s="11" customFormat="1" ht="38.25" customHeight="1">
      <c r="A65" s="15">
        <v>13</v>
      </c>
      <c r="B65" s="71" t="s">
        <v>205</v>
      </c>
      <c r="C65" s="84" t="s">
        <v>202</v>
      </c>
      <c r="D65" s="69" t="s">
        <v>203</v>
      </c>
      <c r="E65" s="97" t="s">
        <v>27</v>
      </c>
      <c r="F65" s="98">
        <v>1</v>
      </c>
      <c r="G65" s="72">
        <v>26320</v>
      </c>
      <c r="H65" s="73">
        <f t="shared" si="3"/>
        <v>26320</v>
      </c>
      <c r="I65" s="12"/>
    </row>
    <row r="66" spans="1:9" s="11" customFormat="1" ht="14.25" customHeight="1">
      <c r="A66" s="15">
        <v>14</v>
      </c>
      <c r="B66" s="71" t="s">
        <v>206</v>
      </c>
      <c r="C66" t="s">
        <v>208</v>
      </c>
      <c r="D66" s="69" t="s">
        <v>209</v>
      </c>
      <c r="E66" t="s">
        <v>27</v>
      </c>
      <c r="F66" s="2">
        <v>12</v>
      </c>
      <c r="G66" s="72">
        <v>6610</v>
      </c>
      <c r="H66" s="73">
        <f t="shared" si="3"/>
        <v>79320</v>
      </c>
      <c r="I66" s="12"/>
    </row>
    <row r="67" spans="1:9" s="11" customFormat="1" ht="14.25" customHeight="1">
      <c r="A67" s="15">
        <v>15</v>
      </c>
      <c r="B67" s="71" t="s">
        <v>207</v>
      </c>
      <c r="C67" t="s">
        <v>210</v>
      </c>
      <c r="D67" s="69" t="s">
        <v>211</v>
      </c>
      <c r="E67" t="s">
        <v>27</v>
      </c>
      <c r="F67" s="2">
        <v>1</v>
      </c>
      <c r="G67" s="72">
        <v>18860</v>
      </c>
      <c r="H67" s="73">
        <f t="shared" si="3"/>
        <v>18860</v>
      </c>
      <c r="I67" s="12"/>
    </row>
    <row r="68" spans="1:9" s="11" customFormat="1" ht="12.75">
      <c r="A68" s="15">
        <v>16</v>
      </c>
      <c r="B68" s="1" t="s">
        <v>113</v>
      </c>
      <c r="C68" t="s">
        <v>78</v>
      </c>
      <c r="D68"/>
      <c r="E68" t="s">
        <v>16</v>
      </c>
      <c r="F68" s="2">
        <v>0.59</v>
      </c>
      <c r="G68" s="31">
        <v>1418</v>
      </c>
      <c r="H68" s="2">
        <f t="shared" si="3"/>
        <v>836.62</v>
      </c>
      <c r="I68" s="12"/>
    </row>
    <row r="69" spans="1:9" s="11" customFormat="1" ht="13.5" thickBot="1">
      <c r="A69" s="15"/>
      <c r="B69" s="16"/>
      <c r="C69" s="17" t="s">
        <v>13</v>
      </c>
      <c r="D69" s="18"/>
      <c r="E69" s="18"/>
      <c r="F69" s="19"/>
      <c r="G69" s="48"/>
      <c r="H69" s="20">
        <f>SUM(H53:H68)</f>
        <v>942081.62</v>
      </c>
      <c r="I69" s="12"/>
    </row>
    <row r="70" spans="1:9" s="11" customFormat="1" ht="13.5" thickTop="1">
      <c r="A70" s="15"/>
      <c r="B70" s="1"/>
      <c r="C70"/>
      <c r="D70"/>
      <c r="E70"/>
      <c r="F70" s="2"/>
      <c r="G70" s="31"/>
      <c r="H70" s="2"/>
      <c r="I70" s="12"/>
    </row>
    <row r="71" spans="1:9" s="11" customFormat="1" ht="12.75">
      <c r="A71" s="15"/>
      <c r="B71" s="1">
        <v>733</v>
      </c>
      <c r="C71" s="14" t="s">
        <v>79</v>
      </c>
      <c r="D71"/>
      <c r="E71"/>
      <c r="F71" s="2"/>
      <c r="G71" s="31"/>
      <c r="H71" s="2"/>
      <c r="I71"/>
    </row>
    <row r="72" spans="1:9" s="11" customFormat="1" ht="12.75">
      <c r="A72" s="15">
        <v>1</v>
      </c>
      <c r="B72" s="71" t="s">
        <v>213</v>
      </c>
      <c r="C72" s="30" t="s">
        <v>214</v>
      </c>
      <c r="D72" s="30" t="s">
        <v>61</v>
      </c>
      <c r="E72" s="30" t="s">
        <v>15</v>
      </c>
      <c r="F72" s="85">
        <v>12</v>
      </c>
      <c r="G72" s="70">
        <v>246</v>
      </c>
      <c r="H72" s="40">
        <f aca="true" t="shared" si="4" ref="H72:H97">F72*G72</f>
        <v>2952</v>
      </c>
      <c r="I72" s="30"/>
    </row>
    <row r="73" spans="1:9" s="11" customFormat="1" ht="12.75">
      <c r="A73" s="15">
        <v>2</v>
      </c>
      <c r="B73" s="71" t="s">
        <v>215</v>
      </c>
      <c r="C73" s="30" t="s">
        <v>216</v>
      </c>
      <c r="D73" s="30" t="s">
        <v>61</v>
      </c>
      <c r="E73" s="30" t="s">
        <v>15</v>
      </c>
      <c r="F73" s="85">
        <v>36</v>
      </c>
      <c r="G73" s="70">
        <v>271</v>
      </c>
      <c r="H73" s="40">
        <f t="shared" si="4"/>
        <v>9756</v>
      </c>
      <c r="I73" s="30"/>
    </row>
    <row r="74" spans="1:9" s="11" customFormat="1" ht="12.75">
      <c r="A74" s="15">
        <v>3</v>
      </c>
      <c r="B74" s="71" t="s">
        <v>80</v>
      </c>
      <c r="C74" s="30" t="s">
        <v>81</v>
      </c>
      <c r="D74" s="30" t="s">
        <v>61</v>
      </c>
      <c r="E74" s="30" t="s">
        <v>15</v>
      </c>
      <c r="F74" s="85">
        <v>55</v>
      </c>
      <c r="G74" s="70">
        <v>312</v>
      </c>
      <c r="H74" s="40">
        <f t="shared" si="4"/>
        <v>17160</v>
      </c>
      <c r="I74" s="30"/>
    </row>
    <row r="75" spans="1:9" s="11" customFormat="1" ht="12.75">
      <c r="A75" s="15">
        <v>4</v>
      </c>
      <c r="B75" s="57" t="s">
        <v>114</v>
      </c>
      <c r="C75" s="69" t="s">
        <v>115</v>
      </c>
      <c r="D75" s="69" t="s">
        <v>61</v>
      </c>
      <c r="E75" s="69" t="s">
        <v>15</v>
      </c>
      <c r="F75" s="70">
        <v>28</v>
      </c>
      <c r="G75" s="70">
        <v>318</v>
      </c>
      <c r="H75" s="70">
        <f t="shared" si="4"/>
        <v>8904</v>
      </c>
      <c r="I75" s="30"/>
    </row>
    <row r="76" spans="1:9" s="11" customFormat="1" ht="12.75">
      <c r="A76" s="15">
        <v>5</v>
      </c>
      <c r="B76" s="57" t="s">
        <v>82</v>
      </c>
      <c r="C76" s="69" t="s">
        <v>83</v>
      </c>
      <c r="D76" s="69" t="s">
        <v>61</v>
      </c>
      <c r="E76" s="69" t="s">
        <v>15</v>
      </c>
      <c r="F76" s="70">
        <v>39</v>
      </c>
      <c r="G76" s="70">
        <v>543</v>
      </c>
      <c r="H76" s="70">
        <f t="shared" si="4"/>
        <v>21177</v>
      </c>
      <c r="I76" s="30"/>
    </row>
    <row r="77" spans="1:9" s="11" customFormat="1" ht="12.75">
      <c r="A77" s="15">
        <v>6</v>
      </c>
      <c r="B77" s="71" t="s">
        <v>22</v>
      </c>
      <c r="C77" s="30" t="s">
        <v>23</v>
      </c>
      <c r="D77" s="30" t="s">
        <v>61</v>
      </c>
      <c r="E77" s="30" t="s">
        <v>15</v>
      </c>
      <c r="F77" s="40">
        <v>22</v>
      </c>
      <c r="G77" s="70">
        <v>709</v>
      </c>
      <c r="H77" s="40">
        <f t="shared" si="4"/>
        <v>15598</v>
      </c>
      <c r="I77" s="30"/>
    </row>
    <row r="78" spans="1:9" s="11" customFormat="1" ht="12.75">
      <c r="A78" s="15">
        <v>7</v>
      </c>
      <c r="B78" s="71" t="s">
        <v>219</v>
      </c>
      <c r="C78" s="30" t="s">
        <v>220</v>
      </c>
      <c r="D78" s="30"/>
      <c r="E78" s="30" t="s">
        <v>130</v>
      </c>
      <c r="F78" s="40">
        <v>12</v>
      </c>
      <c r="G78" s="70">
        <v>89</v>
      </c>
      <c r="H78" s="40">
        <f t="shared" si="4"/>
        <v>1068</v>
      </c>
      <c r="I78" s="30"/>
    </row>
    <row r="79" spans="1:9" s="11" customFormat="1" ht="12.75">
      <c r="A79" s="15">
        <v>8</v>
      </c>
      <c r="B79" s="71" t="s">
        <v>221</v>
      </c>
      <c r="C79" s="30" t="s">
        <v>222</v>
      </c>
      <c r="D79" s="30"/>
      <c r="E79" s="30" t="s">
        <v>130</v>
      </c>
      <c r="F79" s="40">
        <v>22</v>
      </c>
      <c r="G79" s="70">
        <v>132</v>
      </c>
      <c r="H79" s="40">
        <f t="shared" si="4"/>
        <v>2904</v>
      </c>
      <c r="I79" s="30"/>
    </row>
    <row r="80" spans="1:9" s="11" customFormat="1" ht="12.75">
      <c r="A80" s="15">
        <v>9</v>
      </c>
      <c r="B80" s="71" t="s">
        <v>223</v>
      </c>
      <c r="C80" s="30" t="s">
        <v>224</v>
      </c>
      <c r="D80" s="30"/>
      <c r="E80" s="30" t="s">
        <v>130</v>
      </c>
      <c r="F80" s="40">
        <v>10</v>
      </c>
      <c r="G80" s="70">
        <v>158</v>
      </c>
      <c r="H80" s="40">
        <f t="shared" si="4"/>
        <v>1580</v>
      </c>
      <c r="I80" s="30"/>
    </row>
    <row r="81" spans="1:9" s="11" customFormat="1" ht="12.75">
      <c r="A81" s="15">
        <v>10</v>
      </c>
      <c r="B81" s="71" t="s">
        <v>225</v>
      </c>
      <c r="C81" s="30" t="s">
        <v>226</v>
      </c>
      <c r="D81" s="30"/>
      <c r="E81" s="30" t="s">
        <v>130</v>
      </c>
      <c r="F81" s="40">
        <v>8</v>
      </c>
      <c r="G81" s="70">
        <v>243</v>
      </c>
      <c r="H81" s="40">
        <f t="shared" si="4"/>
        <v>1944</v>
      </c>
      <c r="I81" s="30"/>
    </row>
    <row r="82" spans="1:9" s="11" customFormat="1" ht="12.75">
      <c r="A82" s="15">
        <v>11</v>
      </c>
      <c r="B82" s="71" t="s">
        <v>228</v>
      </c>
      <c r="C82" s="30" t="s">
        <v>227</v>
      </c>
      <c r="D82" s="30"/>
      <c r="E82" s="30" t="s">
        <v>130</v>
      </c>
      <c r="F82" s="40">
        <v>16</v>
      </c>
      <c r="G82" s="70">
        <v>282</v>
      </c>
      <c r="H82" s="40">
        <f t="shared" si="4"/>
        <v>4512</v>
      </c>
      <c r="I82" s="30"/>
    </row>
    <row r="83" spans="1:9" s="11" customFormat="1" ht="12.75">
      <c r="A83" s="15">
        <v>12</v>
      </c>
      <c r="B83" s="71" t="s">
        <v>229</v>
      </c>
      <c r="C83" s="30" t="s">
        <v>230</v>
      </c>
      <c r="D83" s="30"/>
      <c r="E83" s="30" t="s">
        <v>130</v>
      </c>
      <c r="F83" s="40">
        <v>4</v>
      </c>
      <c r="G83" s="70">
        <v>363</v>
      </c>
      <c r="H83" s="40">
        <f t="shared" si="4"/>
        <v>1452</v>
      </c>
      <c r="I83" s="30"/>
    </row>
    <row r="84" spans="1:9" s="11" customFormat="1" ht="12.75">
      <c r="A84" s="15">
        <v>13</v>
      </c>
      <c r="B84" s="1" t="s">
        <v>217</v>
      </c>
      <c r="C84" t="s">
        <v>218</v>
      </c>
      <c r="D84" t="s">
        <v>61</v>
      </c>
      <c r="E84" t="s">
        <v>15</v>
      </c>
      <c r="F84" s="2">
        <v>15</v>
      </c>
      <c r="G84" s="31">
        <v>2050</v>
      </c>
      <c r="H84" s="2">
        <f t="shared" si="4"/>
        <v>30750</v>
      </c>
      <c r="I84" s="12"/>
    </row>
    <row r="85" spans="1:9" s="11" customFormat="1" ht="12.75">
      <c r="A85" s="15">
        <v>14</v>
      </c>
      <c r="B85" s="71" t="s">
        <v>239</v>
      </c>
      <c r="C85" s="30" t="s">
        <v>240</v>
      </c>
      <c r="D85" s="30"/>
      <c r="E85" s="30" t="s">
        <v>130</v>
      </c>
      <c r="F85" s="40">
        <v>4</v>
      </c>
      <c r="G85" s="70">
        <v>546</v>
      </c>
      <c r="H85" s="40">
        <f t="shared" si="4"/>
        <v>2184</v>
      </c>
      <c r="I85" s="30"/>
    </row>
    <row r="86" spans="1:9" s="11" customFormat="1" ht="12.75">
      <c r="A86" s="15">
        <v>15</v>
      </c>
      <c r="B86" s="71" t="s">
        <v>231</v>
      </c>
      <c r="C86" s="30" t="s">
        <v>232</v>
      </c>
      <c r="D86" s="30"/>
      <c r="E86" s="30" t="s">
        <v>130</v>
      </c>
      <c r="F86" s="40">
        <v>4</v>
      </c>
      <c r="G86" s="70">
        <v>1397</v>
      </c>
      <c r="H86" s="40">
        <f t="shared" si="4"/>
        <v>5588</v>
      </c>
      <c r="I86" s="30"/>
    </row>
    <row r="87" spans="1:9" s="11" customFormat="1" ht="12.75">
      <c r="A87" s="15">
        <v>16</v>
      </c>
      <c r="B87" s="57" t="s">
        <v>116</v>
      </c>
      <c r="C87" s="69" t="s">
        <v>117</v>
      </c>
      <c r="D87" s="69" t="s">
        <v>61</v>
      </c>
      <c r="E87" s="69" t="s">
        <v>15</v>
      </c>
      <c r="F87" s="70">
        <v>70</v>
      </c>
      <c r="G87" s="70">
        <v>343</v>
      </c>
      <c r="H87" s="70">
        <f t="shared" si="4"/>
        <v>24010</v>
      </c>
      <c r="I87" s="65"/>
    </row>
    <row r="88" spans="1:9" s="11" customFormat="1" ht="12.75">
      <c r="A88" s="15">
        <v>17</v>
      </c>
      <c r="B88" s="74" t="s">
        <v>133</v>
      </c>
      <c r="C88" s="59" t="s">
        <v>134</v>
      </c>
      <c r="D88" s="59" t="s">
        <v>61</v>
      </c>
      <c r="E88" s="59" t="s">
        <v>15</v>
      </c>
      <c r="F88" s="60">
        <v>138</v>
      </c>
      <c r="G88" s="60">
        <v>607</v>
      </c>
      <c r="H88" s="60">
        <f t="shared" si="4"/>
        <v>83766</v>
      </c>
      <c r="I88" s="59"/>
    </row>
    <row r="89" spans="1:9" s="11" customFormat="1" ht="12.75">
      <c r="A89" s="15">
        <v>18</v>
      </c>
      <c r="B89" s="74" t="s">
        <v>135</v>
      </c>
      <c r="C89" s="59" t="s">
        <v>136</v>
      </c>
      <c r="D89" s="59" t="s">
        <v>61</v>
      </c>
      <c r="E89" s="59" t="s">
        <v>15</v>
      </c>
      <c r="F89" s="60">
        <v>95</v>
      </c>
      <c r="G89" s="60">
        <v>831</v>
      </c>
      <c r="H89" s="60">
        <f t="shared" si="4"/>
        <v>78945</v>
      </c>
      <c r="I89" s="59"/>
    </row>
    <row r="90" spans="1:9" s="11" customFormat="1" ht="12.75">
      <c r="A90" s="15">
        <v>19</v>
      </c>
      <c r="B90" s="74" t="s">
        <v>137</v>
      </c>
      <c r="C90" s="59" t="s">
        <v>138</v>
      </c>
      <c r="D90" s="59" t="s">
        <v>61</v>
      </c>
      <c r="E90" s="59" t="s">
        <v>15</v>
      </c>
      <c r="F90" s="60">
        <v>53</v>
      </c>
      <c r="G90" s="60">
        <v>1295</v>
      </c>
      <c r="H90" s="60">
        <f t="shared" si="4"/>
        <v>68635</v>
      </c>
      <c r="I90" s="59"/>
    </row>
    <row r="91" spans="1:9" s="11" customFormat="1" ht="12.75">
      <c r="A91" s="15">
        <v>20</v>
      </c>
      <c r="B91" s="74" t="s">
        <v>139</v>
      </c>
      <c r="C91" s="59" t="s">
        <v>140</v>
      </c>
      <c r="D91" s="59" t="s">
        <v>61</v>
      </c>
      <c r="E91" s="59" t="s">
        <v>15</v>
      </c>
      <c r="F91" s="60">
        <v>17</v>
      </c>
      <c r="G91" s="60">
        <v>1877</v>
      </c>
      <c r="H91" s="60">
        <f t="shared" si="4"/>
        <v>31909</v>
      </c>
      <c r="I91" s="59"/>
    </row>
    <row r="92" spans="1:9" s="11" customFormat="1" ht="12.75">
      <c r="A92" s="15">
        <v>21</v>
      </c>
      <c r="B92" s="57" t="s">
        <v>241</v>
      </c>
      <c r="C92" s="69" t="s">
        <v>242</v>
      </c>
      <c r="D92" s="59"/>
      <c r="E92" s="59" t="s">
        <v>15</v>
      </c>
      <c r="F92" s="60">
        <v>184</v>
      </c>
      <c r="G92" s="60">
        <v>137</v>
      </c>
      <c r="H92" s="60">
        <f t="shared" si="4"/>
        <v>25208</v>
      </c>
      <c r="I92" s="79"/>
    </row>
    <row r="93" spans="1:9" s="11" customFormat="1" ht="12.75">
      <c r="A93" s="15">
        <v>22</v>
      </c>
      <c r="B93" s="57" t="s">
        <v>241</v>
      </c>
      <c r="C93" s="69" t="s">
        <v>243</v>
      </c>
      <c r="D93" s="59"/>
      <c r="E93" s="59" t="s">
        <v>15</v>
      </c>
      <c r="F93" s="60">
        <v>141</v>
      </c>
      <c r="G93" s="60">
        <v>319</v>
      </c>
      <c r="H93" s="60">
        <f t="shared" si="4"/>
        <v>44979</v>
      </c>
      <c r="I93" s="79"/>
    </row>
    <row r="94" spans="1:9" s="11" customFormat="1" ht="12.75">
      <c r="A94" s="15">
        <v>23</v>
      </c>
      <c r="B94" s="57" t="s">
        <v>119</v>
      </c>
      <c r="C94" s="30" t="s">
        <v>234</v>
      </c>
      <c r="D94" s="30"/>
      <c r="E94" s="30" t="s">
        <v>15</v>
      </c>
      <c r="F94" s="40">
        <f>SUM(F72:F77)</f>
        <v>192</v>
      </c>
      <c r="G94" s="70">
        <v>12</v>
      </c>
      <c r="H94" s="40">
        <f t="shared" si="4"/>
        <v>2304</v>
      </c>
      <c r="I94" s="30"/>
    </row>
    <row r="95" spans="1:9" s="11" customFormat="1" ht="12.75">
      <c r="A95" s="15">
        <v>24</v>
      </c>
      <c r="B95" s="57" t="s">
        <v>233</v>
      </c>
      <c r="C95" s="30" t="s">
        <v>235</v>
      </c>
      <c r="D95" s="30"/>
      <c r="E95" s="30" t="s">
        <v>15</v>
      </c>
      <c r="F95" s="40">
        <v>15</v>
      </c>
      <c r="G95" s="70">
        <v>23</v>
      </c>
      <c r="H95" s="40">
        <f t="shared" si="4"/>
        <v>345</v>
      </c>
      <c r="I95" s="30"/>
    </row>
    <row r="96" spans="1:9" s="11" customFormat="1" ht="12.75">
      <c r="A96" s="15">
        <v>25</v>
      </c>
      <c r="B96" s="57" t="s">
        <v>144</v>
      </c>
      <c r="C96" s="69" t="s">
        <v>145</v>
      </c>
      <c r="D96" s="69"/>
      <c r="E96" s="69" t="s">
        <v>15</v>
      </c>
      <c r="F96" s="70">
        <f>SUM(F87:F91)</f>
        <v>373</v>
      </c>
      <c r="G96" s="70">
        <v>19.1</v>
      </c>
      <c r="H96" s="70">
        <f t="shared" si="4"/>
        <v>7124.3</v>
      </c>
      <c r="I96" s="65"/>
    </row>
    <row r="97" spans="1:9" s="11" customFormat="1" ht="15.75" customHeight="1">
      <c r="A97" s="15">
        <v>26</v>
      </c>
      <c r="B97" s="71" t="s">
        <v>244</v>
      </c>
      <c r="C97" s="30" t="s">
        <v>118</v>
      </c>
      <c r="D97" s="30"/>
      <c r="E97" s="30" t="s">
        <v>16</v>
      </c>
      <c r="F97" s="40">
        <v>1.56</v>
      </c>
      <c r="G97" s="108">
        <v>1074</v>
      </c>
      <c r="H97" s="40">
        <f t="shared" si="4"/>
        <v>1675.44</v>
      </c>
      <c r="I97" s="65"/>
    </row>
    <row r="98" spans="1:9" s="11" customFormat="1" ht="15.75" customHeight="1" thickBot="1">
      <c r="A98" s="63"/>
      <c r="B98" s="66"/>
      <c r="C98" s="17" t="s">
        <v>13</v>
      </c>
      <c r="D98" s="67"/>
      <c r="E98" s="67"/>
      <c r="F98" s="68"/>
      <c r="G98" s="109"/>
      <c r="H98" s="20">
        <f>SUM(H72:H97)</f>
        <v>496429.74</v>
      </c>
      <c r="I98" s="65"/>
    </row>
    <row r="99" spans="1:9" s="11" customFormat="1" ht="13.5" thickTop="1">
      <c r="A99" s="63"/>
      <c r="B99" s="64"/>
      <c r="C99" s="65"/>
      <c r="D99" s="65"/>
      <c r="E99" s="65"/>
      <c r="F99" s="62"/>
      <c r="G99" s="110"/>
      <c r="H99" s="62"/>
      <c r="I99" s="65"/>
    </row>
    <row r="100" spans="1:9" s="11" customFormat="1" ht="12.75">
      <c r="A100" s="44"/>
      <c r="B100" s="57">
        <v>734</v>
      </c>
      <c r="C100" s="46" t="s">
        <v>24</v>
      </c>
      <c r="D100" s="69"/>
      <c r="E100" s="69"/>
      <c r="F100" s="70"/>
      <c r="G100" s="80"/>
      <c r="H100" s="70"/>
      <c r="I100" s="65"/>
    </row>
    <row r="101" spans="1:8" ht="12.75">
      <c r="A101" s="15">
        <v>1</v>
      </c>
      <c r="B101" s="1" t="s">
        <v>253</v>
      </c>
      <c r="C101" t="s">
        <v>251</v>
      </c>
      <c r="E101" t="s">
        <v>131</v>
      </c>
      <c r="F101" s="2">
        <v>2</v>
      </c>
      <c r="G101" s="31">
        <v>4460</v>
      </c>
      <c r="H101" s="2">
        <f aca="true" t="shared" si="5" ref="H101:H144">F101*G101</f>
        <v>8920</v>
      </c>
    </row>
    <row r="102" spans="1:8" ht="12.75">
      <c r="A102" s="15">
        <v>2</v>
      </c>
      <c r="B102" s="1" t="s">
        <v>254</v>
      </c>
      <c r="C102" t="s">
        <v>255</v>
      </c>
      <c r="D102" t="s">
        <v>252</v>
      </c>
      <c r="E102" t="s">
        <v>131</v>
      </c>
      <c r="F102" s="98">
        <v>2</v>
      </c>
      <c r="G102" s="60">
        <v>3322</v>
      </c>
      <c r="H102" s="98">
        <f t="shared" si="5"/>
        <v>6644</v>
      </c>
    </row>
    <row r="103" spans="1:9" s="11" customFormat="1" ht="12.75">
      <c r="A103" s="15">
        <v>3</v>
      </c>
      <c r="B103" s="1" t="s">
        <v>256</v>
      </c>
      <c r="C103" t="s">
        <v>257</v>
      </c>
      <c r="D103" s="30"/>
      <c r="E103" s="30" t="s">
        <v>25</v>
      </c>
      <c r="F103" s="40">
        <v>2</v>
      </c>
      <c r="G103" s="70">
        <v>1868</v>
      </c>
      <c r="H103" s="40">
        <f t="shared" si="5"/>
        <v>3736</v>
      </c>
      <c r="I103"/>
    </row>
    <row r="104" spans="1:9" s="11" customFormat="1" ht="12.75">
      <c r="A104" s="15">
        <v>4</v>
      </c>
      <c r="B104" s="74" t="s">
        <v>85</v>
      </c>
      <c r="C104" s="59" t="s">
        <v>26</v>
      </c>
      <c r="D104" s="59"/>
      <c r="E104" s="59" t="s">
        <v>27</v>
      </c>
      <c r="F104" s="60">
        <v>41</v>
      </c>
      <c r="G104" s="60">
        <v>254</v>
      </c>
      <c r="H104" s="60">
        <f t="shared" si="5"/>
        <v>10414</v>
      </c>
      <c r="I104" s="79"/>
    </row>
    <row r="105" spans="1:9" s="11" customFormat="1" ht="12.75">
      <c r="A105" s="15">
        <v>5</v>
      </c>
      <c r="B105" s="45" t="s">
        <v>43</v>
      </c>
      <c r="C105" s="33" t="s">
        <v>86</v>
      </c>
      <c r="D105" s="33"/>
      <c r="E105" s="33" t="s">
        <v>27</v>
      </c>
      <c r="F105" s="61">
        <v>5</v>
      </c>
      <c r="G105" s="31">
        <v>1605</v>
      </c>
      <c r="H105" s="31">
        <f t="shared" si="5"/>
        <v>8025</v>
      </c>
      <c r="I105" s="65"/>
    </row>
    <row r="106" spans="1:9" s="11" customFormat="1" ht="12.75">
      <c r="A106" s="15">
        <v>6</v>
      </c>
      <c r="B106" s="57" t="s">
        <v>89</v>
      </c>
      <c r="C106" s="69" t="s">
        <v>28</v>
      </c>
      <c r="D106" s="69"/>
      <c r="E106" s="69" t="s">
        <v>27</v>
      </c>
      <c r="F106" s="70">
        <v>4</v>
      </c>
      <c r="G106" s="70">
        <v>205</v>
      </c>
      <c r="H106" s="70">
        <f t="shared" si="5"/>
        <v>820</v>
      </c>
      <c r="I106" s="30"/>
    </row>
    <row r="107" spans="1:9" s="11" customFormat="1" ht="12.75">
      <c r="A107" s="15">
        <v>7</v>
      </c>
      <c r="B107" s="57" t="s">
        <v>88</v>
      </c>
      <c r="C107" s="69" t="s">
        <v>29</v>
      </c>
      <c r="D107" s="69"/>
      <c r="E107" s="69" t="s">
        <v>27</v>
      </c>
      <c r="F107" s="70">
        <v>12</v>
      </c>
      <c r="G107" s="70">
        <v>297</v>
      </c>
      <c r="H107" s="70">
        <f t="shared" si="5"/>
        <v>3564</v>
      </c>
      <c r="I107" s="30"/>
    </row>
    <row r="108" spans="1:9" s="11" customFormat="1" ht="12.75">
      <c r="A108" s="15">
        <v>8</v>
      </c>
      <c r="B108" s="57" t="s">
        <v>87</v>
      </c>
      <c r="C108" s="69" t="s">
        <v>30</v>
      </c>
      <c r="D108" s="69"/>
      <c r="E108" s="69" t="s">
        <v>27</v>
      </c>
      <c r="F108" s="70">
        <v>10</v>
      </c>
      <c r="G108" s="70">
        <v>430</v>
      </c>
      <c r="H108" s="70">
        <f t="shared" si="5"/>
        <v>4300</v>
      </c>
      <c r="I108" s="30"/>
    </row>
    <row r="109" spans="1:9" s="11" customFormat="1" ht="12.75">
      <c r="A109" s="15">
        <v>9</v>
      </c>
      <c r="B109" s="57" t="s">
        <v>90</v>
      </c>
      <c r="C109" s="69" t="s">
        <v>31</v>
      </c>
      <c r="D109" s="69"/>
      <c r="E109" s="69" t="s">
        <v>27</v>
      </c>
      <c r="F109" s="70">
        <v>21</v>
      </c>
      <c r="G109" s="70">
        <v>589</v>
      </c>
      <c r="H109" s="70">
        <f t="shared" si="5"/>
        <v>12369</v>
      </c>
      <c r="I109" s="30"/>
    </row>
    <row r="110" spans="1:8" s="30" customFormat="1" ht="12.75">
      <c r="A110" s="15">
        <v>10</v>
      </c>
      <c r="B110" s="57" t="s">
        <v>91</v>
      </c>
      <c r="C110" s="69" t="s">
        <v>32</v>
      </c>
      <c r="D110" s="69"/>
      <c r="E110" s="69" t="s">
        <v>27</v>
      </c>
      <c r="F110" s="70">
        <v>10</v>
      </c>
      <c r="G110" s="70">
        <v>854</v>
      </c>
      <c r="H110" s="70">
        <f t="shared" si="5"/>
        <v>8540</v>
      </c>
    </row>
    <row r="111" spans="1:8" s="30" customFormat="1" ht="12.75">
      <c r="A111" s="15">
        <v>11</v>
      </c>
      <c r="B111" s="71" t="s">
        <v>92</v>
      </c>
      <c r="C111" s="30" t="s">
        <v>33</v>
      </c>
      <c r="E111" s="30" t="s">
        <v>27</v>
      </c>
      <c r="F111" s="40">
        <v>6</v>
      </c>
      <c r="G111" s="70">
        <v>1274</v>
      </c>
      <c r="H111" s="40">
        <f t="shared" si="5"/>
        <v>7644</v>
      </c>
    </row>
    <row r="112" spans="1:8" s="30" customFormat="1" ht="12.75">
      <c r="A112" s="15">
        <v>12</v>
      </c>
      <c r="B112" s="95" t="s">
        <v>93</v>
      </c>
      <c r="C112" s="84" t="s">
        <v>62</v>
      </c>
      <c r="D112" s="84"/>
      <c r="E112" s="30" t="s">
        <v>27</v>
      </c>
      <c r="F112" s="40">
        <v>4</v>
      </c>
      <c r="G112" s="70">
        <v>199</v>
      </c>
      <c r="H112" s="40">
        <f t="shared" si="5"/>
        <v>796</v>
      </c>
    </row>
    <row r="113" spans="1:8" s="30" customFormat="1" ht="12.75">
      <c r="A113" s="15">
        <v>13</v>
      </c>
      <c r="B113" s="95" t="s">
        <v>94</v>
      </c>
      <c r="C113" s="84" t="s">
        <v>63</v>
      </c>
      <c r="D113" s="84"/>
      <c r="E113" s="30" t="s">
        <v>27</v>
      </c>
      <c r="F113" s="40">
        <v>2</v>
      </c>
      <c r="G113" s="70">
        <v>332</v>
      </c>
      <c r="H113" s="40">
        <f t="shared" si="5"/>
        <v>664</v>
      </c>
    </row>
    <row r="114" spans="1:9" s="30" customFormat="1" ht="12.75">
      <c r="A114" s="15">
        <v>14</v>
      </c>
      <c r="B114" s="57" t="s">
        <v>95</v>
      </c>
      <c r="C114" s="69" t="s">
        <v>53</v>
      </c>
      <c r="D114" s="69"/>
      <c r="E114" s="69" t="s">
        <v>27</v>
      </c>
      <c r="F114" s="70">
        <v>6</v>
      </c>
      <c r="G114" s="70">
        <v>473</v>
      </c>
      <c r="H114" s="70">
        <f t="shared" si="5"/>
        <v>2838</v>
      </c>
      <c r="I114" s="40"/>
    </row>
    <row r="115" spans="1:8" s="30" customFormat="1" ht="12.75">
      <c r="A115" s="15">
        <v>15</v>
      </c>
      <c r="B115" s="71" t="s">
        <v>96</v>
      </c>
      <c r="C115" s="30" t="s">
        <v>54</v>
      </c>
      <c r="E115" s="30" t="s">
        <v>27</v>
      </c>
      <c r="F115" s="40">
        <v>3</v>
      </c>
      <c r="G115" s="70">
        <v>593</v>
      </c>
      <c r="H115" s="40">
        <f t="shared" si="5"/>
        <v>1779</v>
      </c>
    </row>
    <row r="116" spans="1:8" s="30" customFormat="1" ht="12.75">
      <c r="A116" s="15">
        <v>16</v>
      </c>
      <c r="B116" s="71" t="s">
        <v>97</v>
      </c>
      <c r="C116" s="30" t="s">
        <v>34</v>
      </c>
      <c r="E116" s="30" t="s">
        <v>27</v>
      </c>
      <c r="F116" s="40">
        <v>2</v>
      </c>
      <c r="G116" s="70">
        <v>924</v>
      </c>
      <c r="H116" s="40">
        <f t="shared" si="5"/>
        <v>1848</v>
      </c>
    </row>
    <row r="117" spans="1:8" s="30" customFormat="1" ht="12.75">
      <c r="A117" s="15">
        <v>17</v>
      </c>
      <c r="B117" s="71" t="s">
        <v>98</v>
      </c>
      <c r="C117" s="30" t="s">
        <v>35</v>
      </c>
      <c r="E117" s="30" t="s">
        <v>27</v>
      </c>
      <c r="F117" s="40">
        <v>76</v>
      </c>
      <c r="G117" s="70">
        <v>202</v>
      </c>
      <c r="H117" s="40">
        <f t="shared" si="5"/>
        <v>15352</v>
      </c>
    </row>
    <row r="118" spans="1:8" s="30" customFormat="1" ht="12.75">
      <c r="A118" s="15">
        <v>18</v>
      </c>
      <c r="B118" s="95" t="s">
        <v>99</v>
      </c>
      <c r="C118" s="84" t="s">
        <v>64</v>
      </c>
      <c r="D118" s="84"/>
      <c r="E118" s="30" t="s">
        <v>27</v>
      </c>
      <c r="F118" s="40">
        <v>11</v>
      </c>
      <c r="G118" s="40">
        <v>401</v>
      </c>
      <c r="H118" s="40">
        <f t="shared" si="5"/>
        <v>4411</v>
      </c>
    </row>
    <row r="119" spans="1:8" s="30" customFormat="1" ht="12.75">
      <c r="A119" s="15">
        <v>19</v>
      </c>
      <c r="B119" s="57" t="s">
        <v>100</v>
      </c>
      <c r="C119" s="69" t="s">
        <v>55</v>
      </c>
      <c r="D119" s="69"/>
      <c r="E119" s="69" t="s">
        <v>27</v>
      </c>
      <c r="F119" s="70">
        <v>8</v>
      </c>
      <c r="G119" s="40">
        <v>656</v>
      </c>
      <c r="H119" s="70">
        <f t="shared" si="5"/>
        <v>5248</v>
      </c>
    </row>
    <row r="120" spans="1:8" s="30" customFormat="1" ht="12.75">
      <c r="A120" s="15">
        <v>20</v>
      </c>
      <c r="B120" s="71" t="s">
        <v>101</v>
      </c>
      <c r="C120" s="30" t="s">
        <v>56</v>
      </c>
      <c r="E120" s="30" t="s">
        <v>27</v>
      </c>
      <c r="F120" s="40">
        <v>4</v>
      </c>
      <c r="G120" s="70">
        <v>820</v>
      </c>
      <c r="H120" s="40">
        <f t="shared" si="5"/>
        <v>3280</v>
      </c>
    </row>
    <row r="121" spans="1:8" s="30" customFormat="1" ht="12.75">
      <c r="A121" s="15">
        <v>21</v>
      </c>
      <c r="B121" s="71" t="s">
        <v>102</v>
      </c>
      <c r="C121" s="30" t="s">
        <v>36</v>
      </c>
      <c r="E121" s="30" t="s">
        <v>27</v>
      </c>
      <c r="F121" s="40">
        <v>3</v>
      </c>
      <c r="G121" s="31">
        <v>1299</v>
      </c>
      <c r="H121" s="40">
        <f t="shared" si="5"/>
        <v>3897</v>
      </c>
    </row>
    <row r="122" spans="1:8" ht="26.25" customHeight="1">
      <c r="A122" s="15">
        <v>22</v>
      </c>
      <c r="B122" s="16" t="s">
        <v>44</v>
      </c>
      <c r="C122" s="34" t="s">
        <v>259</v>
      </c>
      <c r="D122" s="34" t="s">
        <v>258</v>
      </c>
      <c r="E122" t="s">
        <v>27</v>
      </c>
      <c r="F122" s="2">
        <v>1</v>
      </c>
      <c r="G122" s="31">
        <v>1692</v>
      </c>
      <c r="H122" s="2">
        <f t="shared" si="5"/>
        <v>1692</v>
      </c>
    </row>
    <row r="123" spans="1:8" s="65" customFormat="1" ht="25.5">
      <c r="A123" s="15">
        <v>23</v>
      </c>
      <c r="B123" s="16" t="s">
        <v>45</v>
      </c>
      <c r="C123" s="34" t="s">
        <v>260</v>
      </c>
      <c r="D123" s="34" t="s">
        <v>258</v>
      </c>
      <c r="E123" t="s">
        <v>27</v>
      </c>
      <c r="F123" s="2">
        <v>2</v>
      </c>
      <c r="G123" s="31">
        <v>1929</v>
      </c>
      <c r="H123" s="2">
        <f t="shared" si="5"/>
        <v>3858</v>
      </c>
    </row>
    <row r="124" spans="1:8" s="65" customFormat="1" ht="25.5">
      <c r="A124" s="15">
        <v>24</v>
      </c>
      <c r="B124" s="16" t="s">
        <v>75</v>
      </c>
      <c r="C124" s="34" t="s">
        <v>261</v>
      </c>
      <c r="D124" s="34" t="s">
        <v>258</v>
      </c>
      <c r="E124" t="s">
        <v>27</v>
      </c>
      <c r="F124" s="2">
        <v>1</v>
      </c>
      <c r="G124" s="31">
        <v>2934</v>
      </c>
      <c r="H124" s="2">
        <f t="shared" si="5"/>
        <v>2934</v>
      </c>
    </row>
    <row r="125" spans="1:8" s="65" customFormat="1" ht="25.5">
      <c r="A125" s="15">
        <v>25</v>
      </c>
      <c r="B125" s="16" t="s">
        <v>107</v>
      </c>
      <c r="C125" s="34" t="s">
        <v>262</v>
      </c>
      <c r="D125" s="34" t="s">
        <v>258</v>
      </c>
      <c r="E125" t="s">
        <v>27</v>
      </c>
      <c r="F125" s="2">
        <v>4</v>
      </c>
      <c r="G125" s="31">
        <v>3383</v>
      </c>
      <c r="H125" s="2">
        <f t="shared" si="5"/>
        <v>13532</v>
      </c>
    </row>
    <row r="126" spans="1:8" s="65" customFormat="1" ht="25.5">
      <c r="A126" s="15">
        <v>26</v>
      </c>
      <c r="B126" s="16" t="s">
        <v>110</v>
      </c>
      <c r="C126" s="34" t="s">
        <v>263</v>
      </c>
      <c r="D126" s="34" t="s">
        <v>258</v>
      </c>
      <c r="E126" t="s">
        <v>27</v>
      </c>
      <c r="F126" s="2">
        <v>1</v>
      </c>
      <c r="G126" s="31">
        <v>4477</v>
      </c>
      <c r="H126" s="2">
        <f t="shared" si="5"/>
        <v>4477</v>
      </c>
    </row>
    <row r="127" spans="1:8" s="65" customFormat="1" ht="25.5">
      <c r="A127" s="15">
        <v>27</v>
      </c>
      <c r="B127" s="16" t="s">
        <v>123</v>
      </c>
      <c r="C127" s="34" t="s">
        <v>264</v>
      </c>
      <c r="D127" s="34" t="s">
        <v>265</v>
      </c>
      <c r="E127" t="s">
        <v>27</v>
      </c>
      <c r="F127" s="2">
        <v>1</v>
      </c>
      <c r="G127" s="31">
        <v>1244</v>
      </c>
      <c r="H127" s="2">
        <f t="shared" si="5"/>
        <v>1244</v>
      </c>
    </row>
    <row r="128" spans="1:8" s="65" customFormat="1" ht="25.5">
      <c r="A128" s="15">
        <v>28</v>
      </c>
      <c r="B128" s="16" t="s">
        <v>124</v>
      </c>
      <c r="C128" s="34" t="s">
        <v>266</v>
      </c>
      <c r="D128" s="34" t="s">
        <v>265</v>
      </c>
      <c r="E128" t="s">
        <v>27</v>
      </c>
      <c r="F128" s="2">
        <v>4</v>
      </c>
      <c r="G128" s="31">
        <v>1244</v>
      </c>
      <c r="H128" s="2">
        <f t="shared" si="5"/>
        <v>4976</v>
      </c>
    </row>
    <row r="129" spans="1:8" s="65" customFormat="1" ht="25.5">
      <c r="A129" s="15">
        <v>29</v>
      </c>
      <c r="B129" s="16" t="s">
        <v>125</v>
      </c>
      <c r="C129" s="34" t="s">
        <v>267</v>
      </c>
      <c r="D129" s="34" t="s">
        <v>265</v>
      </c>
      <c r="E129" t="s">
        <v>27</v>
      </c>
      <c r="F129" s="2">
        <v>5</v>
      </c>
      <c r="G129" s="31">
        <v>1692</v>
      </c>
      <c r="H129" s="2">
        <f t="shared" si="5"/>
        <v>8460</v>
      </c>
    </row>
    <row r="130" spans="1:8" s="65" customFormat="1" ht="25.5">
      <c r="A130" s="15">
        <v>30</v>
      </c>
      <c r="B130" s="16" t="s">
        <v>126</v>
      </c>
      <c r="C130" s="34" t="s">
        <v>268</v>
      </c>
      <c r="D130" s="34" t="s">
        <v>265</v>
      </c>
      <c r="E130" t="s">
        <v>27</v>
      </c>
      <c r="F130" s="2">
        <v>1</v>
      </c>
      <c r="G130" s="31">
        <v>2934</v>
      </c>
      <c r="H130" s="2">
        <f t="shared" si="5"/>
        <v>2934</v>
      </c>
    </row>
    <row r="131" spans="1:8" s="30" customFormat="1" ht="12.75">
      <c r="A131" s="15">
        <v>31</v>
      </c>
      <c r="B131" s="16" t="s">
        <v>127</v>
      </c>
      <c r="C131" s="83" t="s">
        <v>269</v>
      </c>
      <c r="D131" s="83" t="s">
        <v>270</v>
      </c>
      <c r="E131" s="69" t="s">
        <v>27</v>
      </c>
      <c r="F131" s="70">
        <v>4</v>
      </c>
      <c r="G131" s="70">
        <v>2436</v>
      </c>
      <c r="H131" s="40">
        <f t="shared" si="5"/>
        <v>9744</v>
      </c>
    </row>
    <row r="132" spans="1:8" s="30" customFormat="1" ht="12.75">
      <c r="A132" s="15">
        <v>32</v>
      </c>
      <c r="B132" s="16" t="s">
        <v>333</v>
      </c>
      <c r="C132" s="83" t="s">
        <v>271</v>
      </c>
      <c r="D132" s="83" t="s">
        <v>270</v>
      </c>
      <c r="E132" s="69" t="s">
        <v>27</v>
      </c>
      <c r="F132" s="70">
        <v>19</v>
      </c>
      <c r="G132" s="70">
        <v>2611</v>
      </c>
      <c r="H132" s="40">
        <f t="shared" si="5"/>
        <v>49609</v>
      </c>
    </row>
    <row r="133" spans="1:8" s="30" customFormat="1" ht="12.75">
      <c r="A133" s="15">
        <v>33</v>
      </c>
      <c r="B133" s="16" t="s">
        <v>334</v>
      </c>
      <c r="C133" s="83" t="s">
        <v>272</v>
      </c>
      <c r="D133" s="83" t="s">
        <v>270</v>
      </c>
      <c r="E133" s="69" t="s">
        <v>27</v>
      </c>
      <c r="F133" s="70">
        <v>6</v>
      </c>
      <c r="G133" s="70">
        <v>2891</v>
      </c>
      <c r="H133" s="40">
        <f t="shared" si="5"/>
        <v>17346</v>
      </c>
    </row>
    <row r="134" spans="1:8" s="30" customFormat="1" ht="12.75">
      <c r="A134" s="15">
        <v>34</v>
      </c>
      <c r="B134" s="16" t="s">
        <v>335</v>
      </c>
      <c r="C134" s="83" t="s">
        <v>273</v>
      </c>
      <c r="D134" s="83" t="s">
        <v>270</v>
      </c>
      <c r="E134" s="69" t="s">
        <v>27</v>
      </c>
      <c r="F134" s="70">
        <v>12</v>
      </c>
      <c r="G134" s="70">
        <v>3305</v>
      </c>
      <c r="H134" s="40">
        <f t="shared" si="5"/>
        <v>39660</v>
      </c>
    </row>
    <row r="135" spans="1:8" s="30" customFormat="1" ht="12.75">
      <c r="A135" s="15">
        <v>35</v>
      </c>
      <c r="B135" s="16" t="s">
        <v>336</v>
      </c>
      <c r="C135" s="83" t="s">
        <v>274</v>
      </c>
      <c r="D135" s="83" t="s">
        <v>270</v>
      </c>
      <c r="E135" s="69" t="s">
        <v>27</v>
      </c>
      <c r="F135" s="70">
        <v>4</v>
      </c>
      <c r="G135" s="70">
        <v>4029</v>
      </c>
      <c r="H135" s="40">
        <f t="shared" si="5"/>
        <v>16116</v>
      </c>
    </row>
    <row r="136" spans="1:8" s="65" customFormat="1" ht="12.75">
      <c r="A136" s="15">
        <v>36</v>
      </c>
      <c r="B136" s="16" t="s">
        <v>337</v>
      </c>
      <c r="C136" s="83" t="s">
        <v>275</v>
      </c>
      <c r="D136" s="83" t="s">
        <v>270</v>
      </c>
      <c r="E136" s="69" t="s">
        <v>27</v>
      </c>
      <c r="F136" s="70">
        <v>1</v>
      </c>
      <c r="G136" s="70">
        <v>5063</v>
      </c>
      <c r="H136" s="40">
        <f t="shared" si="5"/>
        <v>5063</v>
      </c>
    </row>
    <row r="137" spans="1:8" s="30" customFormat="1" ht="12.75">
      <c r="A137" s="15">
        <v>37</v>
      </c>
      <c r="B137" s="16" t="s">
        <v>338</v>
      </c>
      <c r="C137" s="84" t="s">
        <v>276</v>
      </c>
      <c r="D137" s="84"/>
      <c r="E137" s="30" t="s">
        <v>27</v>
      </c>
      <c r="F137" s="40">
        <v>18</v>
      </c>
      <c r="G137" s="70">
        <v>985</v>
      </c>
      <c r="H137" s="40">
        <f t="shared" si="5"/>
        <v>17730</v>
      </c>
    </row>
    <row r="138" spans="1:8" s="30" customFormat="1" ht="12.75">
      <c r="A138" s="15">
        <v>38</v>
      </c>
      <c r="B138" s="16" t="s">
        <v>339</v>
      </c>
      <c r="C138" s="84" t="s">
        <v>277</v>
      </c>
      <c r="D138" s="69"/>
      <c r="E138" s="69" t="s">
        <v>27</v>
      </c>
      <c r="F138" s="70">
        <v>6</v>
      </c>
      <c r="G138" s="70">
        <v>1004</v>
      </c>
      <c r="H138" s="70">
        <f t="shared" si="5"/>
        <v>6024</v>
      </c>
    </row>
    <row r="139" spans="1:8" ht="12.75">
      <c r="A139" s="15">
        <v>39</v>
      </c>
      <c r="B139" s="1" t="s">
        <v>103</v>
      </c>
      <c r="C139" t="s">
        <v>121</v>
      </c>
      <c r="E139" t="s">
        <v>27</v>
      </c>
      <c r="F139" s="6">
        <v>20</v>
      </c>
      <c r="G139" s="31">
        <v>468</v>
      </c>
      <c r="H139" s="2">
        <f t="shared" si="5"/>
        <v>9360</v>
      </c>
    </row>
    <row r="140" spans="1:8" ht="12.75">
      <c r="A140" s="15">
        <v>40</v>
      </c>
      <c r="B140" s="1" t="s">
        <v>104</v>
      </c>
      <c r="C140" t="s">
        <v>105</v>
      </c>
      <c r="D140" t="s">
        <v>106</v>
      </c>
      <c r="E140" t="s">
        <v>12</v>
      </c>
      <c r="F140" s="6">
        <v>2</v>
      </c>
      <c r="G140" s="31">
        <v>1345</v>
      </c>
      <c r="H140" s="2">
        <f t="shared" si="5"/>
        <v>2690</v>
      </c>
    </row>
    <row r="141" spans="1:9" ht="12.75">
      <c r="A141" s="15">
        <v>41</v>
      </c>
      <c r="B141" s="1" t="s">
        <v>340</v>
      </c>
      <c r="C141" t="s">
        <v>142</v>
      </c>
      <c r="D141" t="s">
        <v>141</v>
      </c>
      <c r="E141" t="s">
        <v>27</v>
      </c>
      <c r="F141" s="6">
        <v>2</v>
      </c>
      <c r="G141" s="31">
        <v>245</v>
      </c>
      <c r="H141" s="2">
        <f t="shared" si="5"/>
        <v>490</v>
      </c>
      <c r="I141" s="2"/>
    </row>
    <row r="142" spans="1:8" ht="12.75">
      <c r="A142" s="15">
        <v>42</v>
      </c>
      <c r="B142" s="1" t="s">
        <v>341</v>
      </c>
      <c r="C142" s="30" t="s">
        <v>278</v>
      </c>
      <c r="D142" t="s">
        <v>65</v>
      </c>
      <c r="E142" t="s">
        <v>12</v>
      </c>
      <c r="F142" s="2">
        <v>1</v>
      </c>
      <c r="G142" s="31">
        <v>660</v>
      </c>
      <c r="H142" s="2">
        <f t="shared" si="5"/>
        <v>660</v>
      </c>
    </row>
    <row r="143" spans="1:8" s="30" customFormat="1" ht="12.75">
      <c r="A143" s="15">
        <v>43</v>
      </c>
      <c r="B143" s="1" t="s">
        <v>342</v>
      </c>
      <c r="C143" s="30" t="s">
        <v>279</v>
      </c>
      <c r="E143" s="30" t="s">
        <v>27</v>
      </c>
      <c r="F143" s="85">
        <v>1</v>
      </c>
      <c r="G143" s="70">
        <v>1060</v>
      </c>
      <c r="H143" s="40">
        <f t="shared" si="5"/>
        <v>1060</v>
      </c>
    </row>
    <row r="144" spans="1:8" ht="12.75">
      <c r="A144" s="15">
        <v>44</v>
      </c>
      <c r="B144" s="1" t="s">
        <v>108</v>
      </c>
      <c r="C144" t="s">
        <v>109</v>
      </c>
      <c r="E144" t="s">
        <v>16</v>
      </c>
      <c r="F144" s="2">
        <v>0.25</v>
      </c>
      <c r="G144" s="31">
        <v>772</v>
      </c>
      <c r="H144" s="2">
        <f t="shared" si="5"/>
        <v>193</v>
      </c>
    </row>
    <row r="145" spans="1:8" ht="13.5" thickBot="1">
      <c r="A145" s="15"/>
      <c r="B145" s="16"/>
      <c r="C145" s="17" t="s">
        <v>13</v>
      </c>
      <c r="D145" s="18"/>
      <c r="E145" s="18"/>
      <c r="F145" s="19"/>
      <c r="G145" s="48"/>
      <c r="H145" s="20">
        <f>SUM(H101:H144)</f>
        <v>334941</v>
      </c>
    </row>
    <row r="146" spans="1:7" ht="13.5" customHeight="1" thickTop="1">
      <c r="A146" s="15"/>
      <c r="G146" s="31"/>
    </row>
    <row r="147" spans="1:10" ht="12.75">
      <c r="A147" s="15"/>
      <c r="C147" s="14" t="s">
        <v>37</v>
      </c>
      <c r="G147" s="31"/>
      <c r="J147" s="2"/>
    </row>
    <row r="148" spans="1:8" ht="12.75">
      <c r="A148" s="15">
        <f>A147+1</f>
        <v>1</v>
      </c>
      <c r="B148" s="1" t="s">
        <v>343</v>
      </c>
      <c r="C148" t="s">
        <v>122</v>
      </c>
      <c r="E148" t="s">
        <v>15</v>
      </c>
      <c r="F148" s="2">
        <v>192</v>
      </c>
      <c r="G148" s="31">
        <v>52</v>
      </c>
      <c r="H148" s="2">
        <f>F148*G148</f>
        <v>9984</v>
      </c>
    </row>
    <row r="149" spans="1:8" ht="12.75">
      <c r="A149" s="15">
        <f>A148+1</f>
        <v>2</v>
      </c>
      <c r="B149" s="1" t="s">
        <v>344</v>
      </c>
      <c r="C149" t="s">
        <v>280</v>
      </c>
      <c r="E149" t="s">
        <v>15</v>
      </c>
      <c r="F149" s="2">
        <v>15</v>
      </c>
      <c r="G149" s="31">
        <v>149</v>
      </c>
      <c r="H149" s="2">
        <f>F149*G149</f>
        <v>2235</v>
      </c>
    </row>
    <row r="150" spans="1:8" ht="13.5" thickBot="1">
      <c r="A150" s="15"/>
      <c r="B150" s="16"/>
      <c r="C150" s="17" t="s">
        <v>13</v>
      </c>
      <c r="D150" s="18"/>
      <c r="E150" s="18"/>
      <c r="F150" s="19"/>
      <c r="G150" s="48"/>
      <c r="H150" s="20">
        <f>SUM(H148:H149)</f>
        <v>12219</v>
      </c>
    </row>
    <row r="151" spans="1:8" ht="13.5" thickTop="1">
      <c r="A151" s="15"/>
      <c r="B151" s="16"/>
      <c r="C151" s="41"/>
      <c r="D151" s="29"/>
      <c r="E151" s="29"/>
      <c r="F151" s="42"/>
      <c r="G151" s="52"/>
      <c r="H151" s="43"/>
    </row>
    <row r="152" spans="1:10" ht="12.75">
      <c r="A152" s="15"/>
      <c r="C152" s="14" t="s">
        <v>286</v>
      </c>
      <c r="G152"/>
      <c r="H152"/>
      <c r="J152" s="11"/>
    </row>
    <row r="153" spans="1:10" ht="12.75">
      <c r="A153" s="15">
        <v>1</v>
      </c>
      <c r="B153" s="1" t="s">
        <v>298</v>
      </c>
      <c r="C153" t="s">
        <v>299</v>
      </c>
      <c r="D153" t="s">
        <v>287</v>
      </c>
      <c r="E153" s="33" t="s">
        <v>15</v>
      </c>
      <c r="F153" s="31">
        <v>7</v>
      </c>
      <c r="G153" s="35">
        <v>348</v>
      </c>
      <c r="H153" s="35">
        <f aca="true" t="shared" si="6" ref="H153:H164">F153*G153</f>
        <v>2436</v>
      </c>
      <c r="J153" s="11"/>
    </row>
    <row r="154" spans="1:10" ht="12.75">
      <c r="A154" s="15">
        <v>2</v>
      </c>
      <c r="B154" s="1" t="s">
        <v>300</v>
      </c>
      <c r="C154" t="s">
        <v>301</v>
      </c>
      <c r="D154" t="s">
        <v>287</v>
      </c>
      <c r="E154" s="33" t="s">
        <v>15</v>
      </c>
      <c r="F154" s="31">
        <v>8</v>
      </c>
      <c r="G154" s="35">
        <v>456</v>
      </c>
      <c r="H154" s="35">
        <f t="shared" si="6"/>
        <v>3648</v>
      </c>
      <c r="J154" s="11"/>
    </row>
    <row r="155" spans="1:8" ht="12.75">
      <c r="A155" s="15">
        <v>3</v>
      </c>
      <c r="B155" s="1" t="s">
        <v>288</v>
      </c>
      <c r="C155" t="s">
        <v>289</v>
      </c>
      <c r="E155" s="33" t="s">
        <v>130</v>
      </c>
      <c r="F155" s="31">
        <v>1</v>
      </c>
      <c r="G155" s="35">
        <v>259</v>
      </c>
      <c r="H155" s="35">
        <f t="shared" si="6"/>
        <v>259</v>
      </c>
    </row>
    <row r="156" spans="1:8" ht="12.75">
      <c r="A156" s="15">
        <v>4</v>
      </c>
      <c r="B156" s="1" t="s">
        <v>302</v>
      </c>
      <c r="C156" t="s">
        <v>303</v>
      </c>
      <c r="E156" s="33" t="s">
        <v>290</v>
      </c>
      <c r="F156" s="31">
        <v>1</v>
      </c>
      <c r="G156" s="35">
        <v>3784</v>
      </c>
      <c r="H156" s="35">
        <f>F156*G156</f>
        <v>3784</v>
      </c>
    </row>
    <row r="157" spans="1:8" ht="12.75">
      <c r="A157" s="15">
        <v>5</v>
      </c>
      <c r="B157" s="1" t="s">
        <v>291</v>
      </c>
      <c r="C157" t="s">
        <v>292</v>
      </c>
      <c r="E157" s="33" t="s">
        <v>130</v>
      </c>
      <c r="F157" s="31">
        <v>2</v>
      </c>
      <c r="G157" s="35">
        <v>348</v>
      </c>
      <c r="H157" s="35">
        <f t="shared" si="6"/>
        <v>696</v>
      </c>
    </row>
    <row r="158" spans="1:10" s="36" customFormat="1" ht="12.75">
      <c r="A158" s="15">
        <v>6</v>
      </c>
      <c r="B158" s="103" t="s">
        <v>304</v>
      </c>
      <c r="C158" s="36" t="s">
        <v>305</v>
      </c>
      <c r="E158" s="104" t="s">
        <v>130</v>
      </c>
      <c r="F158" s="105">
        <v>1</v>
      </c>
      <c r="G158" s="106">
        <v>1612</v>
      </c>
      <c r="H158" s="106">
        <f t="shared" si="6"/>
        <v>1612</v>
      </c>
      <c r="J158"/>
    </row>
    <row r="159" spans="1:10" s="36" customFormat="1" ht="12.75">
      <c r="A159" s="15">
        <v>7</v>
      </c>
      <c r="B159" s="103" t="s">
        <v>306</v>
      </c>
      <c r="C159" s="36" t="s">
        <v>307</v>
      </c>
      <c r="E159" s="104" t="s">
        <v>290</v>
      </c>
      <c r="F159" s="105">
        <v>1</v>
      </c>
      <c r="G159" s="106">
        <v>3742</v>
      </c>
      <c r="H159" s="106">
        <f>F159*G159</f>
        <v>3742</v>
      </c>
      <c r="J159"/>
    </row>
    <row r="160" spans="1:9" ht="13.5" customHeight="1">
      <c r="A160" s="15">
        <v>8</v>
      </c>
      <c r="B160" s="16" t="s">
        <v>309</v>
      </c>
      <c r="C160" s="34" t="s">
        <v>310</v>
      </c>
      <c r="D160" s="30"/>
      <c r="E160" t="s">
        <v>130</v>
      </c>
      <c r="F160" s="2">
        <v>6</v>
      </c>
      <c r="G160" s="2">
        <v>205</v>
      </c>
      <c r="H160" s="2">
        <f>F160*G160</f>
        <v>1230</v>
      </c>
      <c r="I160" s="12"/>
    </row>
    <row r="161" spans="1:8" ht="13.5" customHeight="1">
      <c r="A161" s="15">
        <v>9</v>
      </c>
      <c r="B161" s="1" t="s">
        <v>43</v>
      </c>
      <c r="C161" t="s">
        <v>308</v>
      </c>
      <c r="D161" t="s">
        <v>69</v>
      </c>
      <c r="E161" t="s">
        <v>27</v>
      </c>
      <c r="F161" s="2">
        <v>2</v>
      </c>
      <c r="G161" s="2">
        <v>2630</v>
      </c>
      <c r="H161" s="2">
        <f>F161*G161</f>
        <v>5260</v>
      </c>
    </row>
    <row r="162" spans="1:8" ht="12.75">
      <c r="A162" s="15">
        <v>10</v>
      </c>
      <c r="B162" s="1" t="s">
        <v>44</v>
      </c>
      <c r="C162" t="s">
        <v>293</v>
      </c>
      <c r="E162" t="s">
        <v>15</v>
      </c>
      <c r="F162" s="2">
        <f>SUM(F153:F154)</f>
        <v>15</v>
      </c>
      <c r="G162" s="2">
        <v>65</v>
      </c>
      <c r="H162" s="2">
        <f t="shared" si="6"/>
        <v>975</v>
      </c>
    </row>
    <row r="163" spans="1:8" ht="12.75">
      <c r="A163" s="15">
        <v>11</v>
      </c>
      <c r="B163" s="1" t="s">
        <v>294</v>
      </c>
      <c r="C163" t="s">
        <v>295</v>
      </c>
      <c r="E163" s="33" t="s">
        <v>12</v>
      </c>
      <c r="F163" s="31">
        <v>1</v>
      </c>
      <c r="G163" s="35">
        <v>2300</v>
      </c>
      <c r="H163" s="35">
        <f t="shared" si="6"/>
        <v>2300</v>
      </c>
    </row>
    <row r="164" spans="1:8" ht="12.75">
      <c r="A164" s="15">
        <v>12</v>
      </c>
      <c r="B164" s="1" t="s">
        <v>296</v>
      </c>
      <c r="C164" t="s">
        <v>297</v>
      </c>
      <c r="E164" s="33" t="s">
        <v>16</v>
      </c>
      <c r="F164" s="31">
        <v>0.05</v>
      </c>
      <c r="G164" s="35">
        <v>492</v>
      </c>
      <c r="H164" s="35">
        <f t="shared" si="6"/>
        <v>24.6</v>
      </c>
    </row>
    <row r="165" spans="1:8" ht="13.5" thickBot="1">
      <c r="A165" s="15"/>
      <c r="B165" s="16"/>
      <c r="C165" s="17" t="s">
        <v>13</v>
      </c>
      <c r="D165" s="18"/>
      <c r="E165" s="18"/>
      <c r="F165" s="19"/>
      <c r="G165" s="18"/>
      <c r="H165" s="20">
        <f>SUM(H153:H164)</f>
        <v>25966.6</v>
      </c>
    </row>
    <row r="166" spans="1:8" ht="13.5" thickTop="1">
      <c r="A166" s="88"/>
      <c r="B166" s="89"/>
      <c r="C166" s="90"/>
      <c r="D166" s="100"/>
      <c r="E166" s="100"/>
      <c r="F166" s="101"/>
      <c r="G166" s="100"/>
      <c r="H166" s="102"/>
    </row>
    <row r="167" spans="1:8" ht="12.75">
      <c r="A167" s="44"/>
      <c r="B167" s="45"/>
      <c r="C167" s="46" t="s">
        <v>311</v>
      </c>
      <c r="D167" s="33"/>
      <c r="E167" s="33"/>
      <c r="F167" s="31"/>
      <c r="G167" s="31"/>
      <c r="H167" s="31"/>
    </row>
    <row r="168" spans="1:8" ht="12.75">
      <c r="A168" s="15">
        <f aca="true" t="shared" si="7" ref="A168:A175">A167+1</f>
        <v>1</v>
      </c>
      <c r="B168" s="1" t="s">
        <v>317</v>
      </c>
      <c r="C168" t="s">
        <v>318</v>
      </c>
      <c r="E168" t="s">
        <v>15</v>
      </c>
      <c r="F168" s="6">
        <v>15</v>
      </c>
      <c r="G168" s="2">
        <v>245</v>
      </c>
      <c r="H168" s="2">
        <f aca="true" t="shared" si="8" ref="H168:H175">F168*G168</f>
        <v>3675</v>
      </c>
    </row>
    <row r="169" spans="1:8" ht="12.75">
      <c r="A169" s="15">
        <f t="shared" si="7"/>
        <v>2</v>
      </c>
      <c r="B169" s="1" t="s">
        <v>320</v>
      </c>
      <c r="C169" t="s">
        <v>319</v>
      </c>
      <c r="E169" t="s">
        <v>15</v>
      </c>
      <c r="F169" s="6">
        <v>15</v>
      </c>
      <c r="G169" s="2">
        <v>387</v>
      </c>
      <c r="H169" s="2">
        <f t="shared" si="8"/>
        <v>5805</v>
      </c>
    </row>
    <row r="170" spans="1:8" ht="12.75">
      <c r="A170" s="15">
        <f t="shared" si="7"/>
        <v>3</v>
      </c>
      <c r="B170" s="1" t="s">
        <v>325</v>
      </c>
      <c r="C170" t="s">
        <v>326</v>
      </c>
      <c r="E170" t="s">
        <v>15</v>
      </c>
      <c r="F170" s="6">
        <v>2</v>
      </c>
      <c r="G170" s="2">
        <v>865</v>
      </c>
      <c r="H170" s="2">
        <f>F170*G170</f>
        <v>1730</v>
      </c>
    </row>
    <row r="171" spans="1:9" ht="12.75">
      <c r="A171" s="15">
        <f t="shared" si="7"/>
        <v>4</v>
      </c>
      <c r="B171" s="1" t="s">
        <v>312</v>
      </c>
      <c r="C171" t="s">
        <v>313</v>
      </c>
      <c r="E171" t="s">
        <v>27</v>
      </c>
      <c r="F171" s="6">
        <v>7</v>
      </c>
      <c r="G171" s="2">
        <v>696</v>
      </c>
      <c r="H171" s="2">
        <f t="shared" si="8"/>
        <v>4872</v>
      </c>
      <c r="I171" s="2"/>
    </row>
    <row r="172" spans="1:9" ht="12.75">
      <c r="A172" s="15">
        <f t="shared" si="7"/>
        <v>5</v>
      </c>
      <c r="B172" s="1" t="s">
        <v>321</v>
      </c>
      <c r="C172" t="s">
        <v>322</v>
      </c>
      <c r="E172" t="s">
        <v>27</v>
      </c>
      <c r="F172" s="6">
        <v>1</v>
      </c>
      <c r="G172" s="2">
        <v>815</v>
      </c>
      <c r="H172" s="2">
        <f>F172*G172</f>
        <v>815</v>
      </c>
      <c r="I172" s="2"/>
    </row>
    <row r="173" spans="1:9" ht="12.75">
      <c r="A173" s="15">
        <f t="shared" si="7"/>
        <v>6</v>
      </c>
      <c r="B173" s="45" t="s">
        <v>46</v>
      </c>
      <c r="C173" s="33" t="s">
        <v>314</v>
      </c>
      <c r="D173" s="33"/>
      <c r="E173" s="33" t="s">
        <v>60</v>
      </c>
      <c r="F173" s="31">
        <v>1</v>
      </c>
      <c r="G173" s="31">
        <v>1500</v>
      </c>
      <c r="H173" s="31">
        <f t="shared" si="8"/>
        <v>1500</v>
      </c>
      <c r="I173" s="2"/>
    </row>
    <row r="174" spans="1:8" ht="12.75">
      <c r="A174" s="15">
        <f t="shared" si="7"/>
        <v>7</v>
      </c>
      <c r="B174" s="45" t="s">
        <v>47</v>
      </c>
      <c r="C174" t="s">
        <v>316</v>
      </c>
      <c r="E174" t="s">
        <v>14</v>
      </c>
      <c r="F174" s="2">
        <f>SUM(F168:F169)</f>
        <v>30</v>
      </c>
      <c r="G174" s="2">
        <v>16.1</v>
      </c>
      <c r="H174" s="2">
        <f t="shared" si="8"/>
        <v>483.00000000000006</v>
      </c>
    </row>
    <row r="175" spans="1:8" ht="12.75">
      <c r="A175" s="15">
        <f t="shared" si="7"/>
        <v>8</v>
      </c>
      <c r="B175" s="45" t="s">
        <v>323</v>
      </c>
      <c r="C175" s="33" t="s">
        <v>324</v>
      </c>
      <c r="D175" s="33"/>
      <c r="E175" s="33" t="s">
        <v>16</v>
      </c>
      <c r="F175" s="31">
        <v>0.06</v>
      </c>
      <c r="G175" s="31">
        <v>515</v>
      </c>
      <c r="H175" s="31">
        <f t="shared" si="8"/>
        <v>30.9</v>
      </c>
    </row>
    <row r="176" spans="1:8" ht="13.5" thickBot="1">
      <c r="A176" s="44"/>
      <c r="B176" s="32"/>
      <c r="C176" s="47" t="s">
        <v>13</v>
      </c>
      <c r="D176" s="48"/>
      <c r="E176" s="48"/>
      <c r="F176" s="49"/>
      <c r="G176" s="48"/>
      <c r="H176" s="50">
        <f>SUM(H168:H175)</f>
        <v>18910.9</v>
      </c>
    </row>
    <row r="177" spans="1:8" ht="13.5" thickTop="1">
      <c r="A177" s="88"/>
      <c r="B177" s="89"/>
      <c r="C177" s="90"/>
      <c r="D177" s="100"/>
      <c r="E177" s="100"/>
      <c r="F177" s="101"/>
      <c r="G177" s="100"/>
      <c r="H177" s="102"/>
    </row>
    <row r="178" spans="1:8" ht="12.75">
      <c r="A178" s="44"/>
      <c r="B178" s="45"/>
      <c r="C178" s="46" t="s">
        <v>284</v>
      </c>
      <c r="D178" s="33"/>
      <c r="E178" s="33"/>
      <c r="F178" s="31"/>
      <c r="G178" s="31"/>
      <c r="H178" s="31"/>
    </row>
    <row r="179" spans="1:8" ht="12.75">
      <c r="A179" s="44">
        <f>A178+1</f>
        <v>1</v>
      </c>
      <c r="B179" s="77"/>
      <c r="C179" s="33" t="s">
        <v>128</v>
      </c>
      <c r="D179" s="33" t="s">
        <v>281</v>
      </c>
      <c r="E179" s="33"/>
      <c r="F179" s="31"/>
      <c r="G179" s="82"/>
      <c r="H179" s="2">
        <f>F179*G179</f>
        <v>0</v>
      </c>
    </row>
    <row r="180" spans="1:8" ht="13.5" thickBot="1">
      <c r="A180" s="44"/>
      <c r="B180" s="32"/>
      <c r="C180" s="17" t="s">
        <v>13</v>
      </c>
      <c r="D180" s="48"/>
      <c r="E180" s="48"/>
      <c r="F180" s="49"/>
      <c r="G180" s="48"/>
      <c r="H180" s="50">
        <f>SUM(H179)</f>
        <v>0</v>
      </c>
    </row>
    <row r="181" spans="1:8" ht="13.5" thickTop="1">
      <c r="A181" s="44"/>
      <c r="B181" s="32"/>
      <c r="C181" s="41"/>
      <c r="D181" s="52"/>
      <c r="E181" s="52"/>
      <c r="F181" s="53"/>
      <c r="G181" s="52"/>
      <c r="H181" s="54"/>
    </row>
    <row r="182" spans="1:8" ht="12.75">
      <c r="A182" s="44"/>
      <c r="B182" s="45"/>
      <c r="C182" s="46" t="s">
        <v>282</v>
      </c>
      <c r="D182" s="33"/>
      <c r="E182" s="33"/>
      <c r="F182" s="31"/>
      <c r="G182" s="31"/>
      <c r="H182" s="31"/>
    </row>
    <row r="183" spans="1:8" ht="25.5">
      <c r="A183" s="44">
        <f>A182+1</f>
        <v>1</v>
      </c>
      <c r="B183" s="77"/>
      <c r="C183" s="58" t="s">
        <v>283</v>
      </c>
      <c r="D183" s="33" t="s">
        <v>281</v>
      </c>
      <c r="E183" s="33"/>
      <c r="F183" s="31"/>
      <c r="G183" s="82"/>
      <c r="H183" s="2">
        <f>F183*G183</f>
        <v>0</v>
      </c>
    </row>
    <row r="184" spans="1:8" ht="13.5" thickBot="1">
      <c r="A184" s="44"/>
      <c r="B184" s="32"/>
      <c r="C184" s="17" t="s">
        <v>13</v>
      </c>
      <c r="D184" s="48"/>
      <c r="E184" s="48"/>
      <c r="F184" s="49"/>
      <c r="G184" s="48"/>
      <c r="H184" s="50">
        <f>SUM(H183)</f>
        <v>0</v>
      </c>
    </row>
    <row r="185" spans="1:8" ht="13.5" thickTop="1">
      <c r="A185" s="44"/>
      <c r="B185" s="32"/>
      <c r="C185" s="41"/>
      <c r="D185" s="52"/>
      <c r="E185" s="52"/>
      <c r="F185" s="53"/>
      <c r="G185" s="52"/>
      <c r="H185" s="54"/>
    </row>
    <row r="186" spans="1:8" ht="12.75">
      <c r="A186" s="44"/>
      <c r="B186" s="32"/>
      <c r="C186" s="51"/>
      <c r="D186" s="52"/>
      <c r="E186" s="52"/>
      <c r="F186" s="53"/>
      <c r="G186" s="52"/>
      <c r="H186" s="54"/>
    </row>
    <row r="187" spans="2:8" ht="13.5" thickBot="1">
      <c r="B187" s="16"/>
      <c r="C187" s="17" t="s">
        <v>38</v>
      </c>
      <c r="D187" s="21"/>
      <c r="E187" s="21"/>
      <c r="F187" s="22"/>
      <c r="G187" s="111"/>
      <c r="H187" s="20">
        <f>SUM(H150,H145,H98,H69,H50,H38,H165,H176,H180,H184)</f>
        <v>2300121.61</v>
      </c>
    </row>
    <row r="188" ht="13.5" thickTop="1">
      <c r="G188" s="31"/>
    </row>
    <row r="189" spans="3:8" ht="12.75">
      <c r="C189" t="s">
        <v>39</v>
      </c>
      <c r="E189" t="s">
        <v>40</v>
      </c>
      <c r="F189" s="2">
        <v>21</v>
      </c>
      <c r="G189" s="31"/>
      <c r="H189" s="2">
        <f>H187*F189*0.01</f>
        <v>483025.53809999995</v>
      </c>
    </row>
    <row r="190" spans="2:8" ht="13.5" thickBot="1">
      <c r="B190" s="16"/>
      <c r="C190" s="17" t="s">
        <v>41</v>
      </c>
      <c r="D190" s="18"/>
      <c r="E190" s="18"/>
      <c r="F190" s="19"/>
      <c r="G190" s="48"/>
      <c r="H190" s="20">
        <f>SUM(H189)</f>
        <v>483025.53809999995</v>
      </c>
    </row>
    <row r="191" spans="1:7" ht="13.5" thickTop="1">
      <c r="A191" s="15"/>
      <c r="G191" s="31"/>
    </row>
    <row r="192" spans="2:10" ht="18.75" thickBot="1">
      <c r="B192" s="24"/>
      <c r="C192" s="25" t="s">
        <v>38</v>
      </c>
      <c r="D192" s="26"/>
      <c r="E192" s="26"/>
      <c r="F192" s="27"/>
      <c r="G192" s="112"/>
      <c r="H192" s="28">
        <f>SUM(H190,H187)</f>
        <v>2783147.1481</v>
      </c>
      <c r="J192" s="2"/>
    </row>
    <row r="193" spans="1:7" ht="18.75" thickTop="1">
      <c r="A193" s="23"/>
      <c r="G193" s="31"/>
    </row>
    <row r="194" ht="12.75">
      <c r="G194" s="31"/>
    </row>
    <row r="195" spans="2:7" ht="12.75">
      <c r="B195" s="75"/>
      <c r="C195" s="76"/>
      <c r="D195" s="33"/>
      <c r="E195" s="33"/>
      <c r="F195" s="31"/>
      <c r="G195" s="31"/>
    </row>
    <row r="196" spans="1:8" ht="12.75">
      <c r="A196" s="52"/>
      <c r="B196" s="99"/>
      <c r="C196" s="52"/>
      <c r="D196" s="52"/>
      <c r="E196" s="52"/>
      <c r="F196" s="53"/>
      <c r="G196" s="53"/>
      <c r="H196" s="53"/>
    </row>
    <row r="197" spans="1:8" ht="12.75">
      <c r="A197" s="52"/>
      <c r="B197" s="99"/>
      <c r="C197" s="52"/>
      <c r="D197" s="52"/>
      <c r="E197" s="52"/>
      <c r="F197" s="53"/>
      <c r="G197" s="53"/>
      <c r="H197" s="53"/>
    </row>
    <row r="198" spans="1:8" ht="12.75">
      <c r="A198" s="52"/>
      <c r="B198" s="99"/>
      <c r="C198" s="52"/>
      <c r="D198" s="52"/>
      <c r="E198" s="52"/>
      <c r="F198" s="53"/>
      <c r="G198" s="53"/>
      <c r="H198" s="53"/>
    </row>
    <row r="199" spans="1:8" ht="12.75">
      <c r="A199" s="52"/>
      <c r="B199" s="99"/>
      <c r="C199" s="52"/>
      <c r="D199" s="52"/>
      <c r="E199" s="52"/>
      <c r="F199" s="53"/>
      <c r="G199" s="53"/>
      <c r="H199" s="53"/>
    </row>
    <row r="200" spans="1:10" ht="12.75">
      <c r="A200" s="52"/>
      <c r="B200" s="99"/>
      <c r="C200" s="52"/>
      <c r="D200" s="52"/>
      <c r="E200" s="52"/>
      <c r="F200" s="53"/>
      <c r="G200" s="53"/>
      <c r="H200" s="53"/>
      <c r="J200" s="2"/>
    </row>
    <row r="201" spans="1:8" ht="12.75">
      <c r="A201" s="52"/>
      <c r="B201" s="99"/>
      <c r="C201" s="52"/>
      <c r="D201" s="52"/>
      <c r="E201" s="52"/>
      <c r="F201" s="53"/>
      <c r="G201" s="53"/>
      <c r="H201" s="53"/>
    </row>
    <row r="202" spans="1:8" ht="12.75">
      <c r="A202" s="52"/>
      <c r="B202" s="99"/>
      <c r="C202" s="52"/>
      <c r="D202" s="52"/>
      <c r="E202" s="52"/>
      <c r="F202" s="53"/>
      <c r="G202" s="53"/>
      <c r="H202" s="53"/>
    </row>
    <row r="203" spans="1:8" ht="12.75">
      <c r="A203" s="52"/>
      <c r="B203" s="99"/>
      <c r="C203" s="52"/>
      <c r="D203" s="52"/>
      <c r="E203" s="52"/>
      <c r="F203" s="53"/>
      <c r="G203" s="53"/>
      <c r="H203" s="53"/>
    </row>
    <row r="204" spans="1:8" ht="12.75">
      <c r="A204" s="52"/>
      <c r="B204" s="99"/>
      <c r="C204" s="52"/>
      <c r="D204" s="52"/>
      <c r="E204" s="52"/>
      <c r="F204" s="53"/>
      <c r="G204" s="53"/>
      <c r="H204" s="53"/>
    </row>
    <row r="205" spans="1:8" ht="12.75">
      <c r="A205" s="52"/>
      <c r="B205" s="99"/>
      <c r="C205" s="52"/>
      <c r="D205" s="52"/>
      <c r="E205" s="52"/>
      <c r="F205" s="53"/>
      <c r="G205" s="53"/>
      <c r="H205" s="53"/>
    </row>
    <row r="206" spans="1:8" ht="12.75">
      <c r="A206" s="52"/>
      <c r="B206" s="99"/>
      <c r="C206" s="52"/>
      <c r="D206" s="52"/>
      <c r="E206" s="52"/>
      <c r="F206" s="53"/>
      <c r="G206" s="53"/>
      <c r="H206" s="53"/>
    </row>
    <row r="207" spans="1:8" ht="12.75">
      <c r="A207" s="52"/>
      <c r="B207" s="99"/>
      <c r="C207" s="52"/>
      <c r="D207" s="52"/>
      <c r="E207" s="52"/>
      <c r="F207" s="53"/>
      <c r="G207" s="53"/>
      <c r="H207" s="53"/>
    </row>
    <row r="208" spans="1:8" ht="13.5" customHeight="1">
      <c r="A208" s="52"/>
      <c r="B208" s="99"/>
      <c r="C208" s="52"/>
      <c r="D208" s="52"/>
      <c r="E208" s="52"/>
      <c r="F208" s="53"/>
      <c r="G208" s="53"/>
      <c r="H208" s="53"/>
    </row>
    <row r="209" spans="1:8" ht="13.5" customHeight="1">
      <c r="A209" s="52"/>
      <c r="B209" s="99"/>
      <c r="C209" s="52"/>
      <c r="D209" s="52"/>
      <c r="E209" s="52"/>
      <c r="F209" s="53"/>
      <c r="G209" s="53"/>
      <c r="H209" s="53"/>
    </row>
    <row r="210" spans="1:8" ht="13.5" customHeight="1">
      <c r="A210" s="52"/>
      <c r="B210" s="99"/>
      <c r="C210" s="52"/>
      <c r="D210" s="52"/>
      <c r="E210" s="52"/>
      <c r="F210" s="53"/>
      <c r="G210" s="53"/>
      <c r="H210" s="53"/>
    </row>
    <row r="211" spans="1:8" ht="13.5" customHeight="1">
      <c r="A211" s="52"/>
      <c r="B211" s="99"/>
      <c r="C211" s="52"/>
      <c r="D211" s="52"/>
      <c r="E211" s="52"/>
      <c r="F211" s="53"/>
      <c r="G211" s="53"/>
      <c r="H211" s="53"/>
    </row>
    <row r="212" spans="1:8" ht="12.75">
      <c r="A212" s="52"/>
      <c r="B212" s="99"/>
      <c r="C212" s="52"/>
      <c r="D212" s="52"/>
      <c r="E212" s="52"/>
      <c r="F212" s="53"/>
      <c r="G212" s="53"/>
      <c r="H212" s="53"/>
    </row>
    <row r="213" spans="1:8" ht="12.75">
      <c r="A213" s="52"/>
      <c r="B213" s="99"/>
      <c r="C213" s="52"/>
      <c r="D213" s="52"/>
      <c r="E213" s="52"/>
      <c r="F213" s="53"/>
      <c r="G213" s="53"/>
      <c r="H213" s="53"/>
    </row>
    <row r="214" spans="1:8" ht="12.75">
      <c r="A214" s="52"/>
      <c r="B214" s="99"/>
      <c r="C214" s="52"/>
      <c r="D214" s="52"/>
      <c r="E214" s="52"/>
      <c r="F214" s="53"/>
      <c r="G214" s="53"/>
      <c r="H214" s="53"/>
    </row>
    <row r="215" spans="1:8" ht="12.75">
      <c r="A215" s="52"/>
      <c r="B215" s="99"/>
      <c r="C215" s="52"/>
      <c r="D215" s="52"/>
      <c r="E215" s="52"/>
      <c r="F215" s="53"/>
      <c r="G215" s="53"/>
      <c r="H215" s="53"/>
    </row>
    <row r="216" spans="1:8" ht="13.5" customHeight="1">
      <c r="A216" s="52"/>
      <c r="B216" s="99"/>
      <c r="C216" s="52"/>
      <c r="D216" s="52"/>
      <c r="E216" s="52"/>
      <c r="F216" s="53"/>
      <c r="G216" s="53"/>
      <c r="H216" s="53"/>
    </row>
    <row r="217" spans="1:8" ht="13.5" customHeight="1">
      <c r="A217" s="52"/>
      <c r="B217" s="99"/>
      <c r="C217" s="52"/>
      <c r="D217" s="52"/>
      <c r="E217" s="52"/>
      <c r="F217" s="53"/>
      <c r="G217" s="53"/>
      <c r="H217" s="53"/>
    </row>
    <row r="218" spans="1:8" ht="12.75">
      <c r="A218" s="52"/>
      <c r="B218" s="52"/>
      <c r="C218" s="52"/>
      <c r="D218" s="52"/>
      <c r="E218" s="52"/>
      <c r="F218" s="52"/>
      <c r="G218" s="52"/>
      <c r="H218" s="52"/>
    </row>
    <row r="219" spans="1:8" ht="12.75">
      <c r="A219" s="52"/>
      <c r="B219" s="52"/>
      <c r="C219" s="52"/>
      <c r="D219" s="52"/>
      <c r="E219" s="52"/>
      <c r="F219" s="52"/>
      <c r="G219" s="52"/>
      <c r="H219" s="52"/>
    </row>
    <row r="220" spans="1:8" ht="12.75">
      <c r="A220" s="52"/>
      <c r="B220" s="99"/>
      <c r="C220" s="52"/>
      <c r="D220" s="52"/>
      <c r="E220" s="52"/>
      <c r="F220" s="53"/>
      <c r="G220" s="53"/>
      <c r="H220" s="53"/>
    </row>
    <row r="221" spans="1:8" ht="12.75">
      <c r="A221" s="52"/>
      <c r="B221" s="99"/>
      <c r="C221" s="52"/>
      <c r="D221" s="52"/>
      <c r="E221" s="52"/>
      <c r="F221" s="53"/>
      <c r="G221" s="53"/>
      <c r="H221" s="53"/>
    </row>
    <row r="222" spans="1:8" ht="12.75">
      <c r="A222" s="52"/>
      <c r="B222" s="99"/>
      <c r="C222" s="52"/>
      <c r="D222" s="52"/>
      <c r="E222" s="52"/>
      <c r="F222" s="53"/>
      <c r="G222" s="53"/>
      <c r="H222" s="53"/>
    </row>
    <row r="223" spans="1:8" ht="12.75">
      <c r="A223" s="52"/>
      <c r="B223" s="99"/>
      <c r="C223" s="52"/>
      <c r="D223" s="52"/>
      <c r="E223" s="52"/>
      <c r="F223" s="53"/>
      <c r="G223" s="53"/>
      <c r="H223" s="53"/>
    </row>
    <row r="224" spans="1:8" ht="12.75">
      <c r="A224" s="52"/>
      <c r="B224" s="99"/>
      <c r="C224" s="52"/>
      <c r="D224" s="52"/>
      <c r="E224" s="52"/>
      <c r="F224" s="53"/>
      <c r="G224" s="53"/>
      <c r="H224" s="53"/>
    </row>
    <row r="225" spans="1:8" ht="12.75">
      <c r="A225" s="52"/>
      <c r="B225" s="99"/>
      <c r="C225" s="52"/>
      <c r="D225" s="52"/>
      <c r="E225" s="52"/>
      <c r="F225" s="53"/>
      <c r="G225" s="53"/>
      <c r="H225" s="53"/>
    </row>
    <row r="226" spans="1:8" ht="12.75">
      <c r="A226" s="52"/>
      <c r="B226" s="99"/>
      <c r="C226" s="52"/>
      <c r="D226" s="52"/>
      <c r="E226" s="52"/>
      <c r="F226" s="53"/>
      <c r="G226" s="53"/>
      <c r="H226" s="53"/>
    </row>
    <row r="227" spans="1:8" ht="12.75">
      <c r="A227" s="52"/>
      <c r="B227" s="99"/>
      <c r="C227" s="52"/>
      <c r="D227" s="52"/>
      <c r="E227" s="52"/>
      <c r="F227" s="53"/>
      <c r="G227" s="53"/>
      <c r="H227" s="53"/>
    </row>
    <row r="228" spans="1:8" ht="12.75">
      <c r="A228" s="52"/>
      <c r="B228" s="99"/>
      <c r="C228" s="52"/>
      <c r="D228" s="52"/>
      <c r="E228" s="52"/>
      <c r="F228" s="53"/>
      <c r="G228" s="53"/>
      <c r="H228" s="53"/>
    </row>
    <row r="229" spans="1:8" ht="12.75">
      <c r="A229" s="52"/>
      <c r="B229" s="99"/>
      <c r="C229" s="52"/>
      <c r="D229" s="52"/>
      <c r="E229" s="52"/>
      <c r="F229" s="53"/>
      <c r="G229" s="53"/>
      <c r="H229" s="53"/>
    </row>
    <row r="230" spans="1:8" ht="12.75">
      <c r="A230" s="52"/>
      <c r="B230" s="99"/>
      <c r="C230" s="52"/>
      <c r="D230" s="52"/>
      <c r="E230" s="52"/>
      <c r="F230" s="53"/>
      <c r="G230" s="53"/>
      <c r="H230" s="53"/>
    </row>
    <row r="231" spans="1:8" ht="12.75">
      <c r="A231" s="52"/>
      <c r="B231" s="99"/>
      <c r="C231" s="52"/>
      <c r="D231" s="52"/>
      <c r="E231" s="52"/>
      <c r="F231" s="53"/>
      <c r="G231" s="53"/>
      <c r="H231" s="53"/>
    </row>
    <row r="232" spans="1:8" ht="12.75">
      <c r="A232" s="52"/>
      <c r="B232" s="99"/>
      <c r="C232" s="52"/>
      <c r="D232" s="52"/>
      <c r="E232" s="52"/>
      <c r="F232" s="53"/>
      <c r="G232" s="53"/>
      <c r="H232" s="53"/>
    </row>
    <row r="233" spans="1:8" ht="12.75">
      <c r="A233" s="52"/>
      <c r="B233" s="99"/>
      <c r="C233" s="52"/>
      <c r="D233" s="52"/>
      <c r="E233" s="52"/>
      <c r="F233" s="53"/>
      <c r="G233" s="53"/>
      <c r="H233" s="53"/>
    </row>
    <row r="234" spans="1:9" ht="12.75">
      <c r="A234" s="52"/>
      <c r="B234" s="99"/>
      <c r="C234" s="52"/>
      <c r="D234" s="52"/>
      <c r="E234" s="52"/>
      <c r="F234" s="53"/>
      <c r="G234" s="53"/>
      <c r="H234" s="53"/>
      <c r="I234" s="2"/>
    </row>
    <row r="235" spans="1:9" ht="12.75">
      <c r="A235" s="52"/>
      <c r="B235" s="99"/>
      <c r="C235" s="52"/>
      <c r="D235" s="52"/>
      <c r="E235" s="52"/>
      <c r="F235" s="53"/>
      <c r="G235" s="53"/>
      <c r="H235" s="53"/>
      <c r="I235" s="2"/>
    </row>
    <row r="236" spans="1:9" ht="12.75">
      <c r="A236" s="52"/>
      <c r="B236" s="99"/>
      <c r="C236" s="52"/>
      <c r="D236" s="52"/>
      <c r="E236" s="52"/>
      <c r="F236" s="52"/>
      <c r="G236" s="52"/>
      <c r="H236" s="52"/>
      <c r="I236" s="2"/>
    </row>
    <row r="237" spans="1:9" ht="12.75">
      <c r="A237" s="52"/>
      <c r="B237" s="99"/>
      <c r="C237" s="52"/>
      <c r="D237" s="52"/>
      <c r="E237" s="52"/>
      <c r="F237" s="52"/>
      <c r="G237" s="52"/>
      <c r="H237" s="52"/>
      <c r="I237" s="2"/>
    </row>
    <row r="238" spans="1:8" ht="12.75">
      <c r="A238" s="52"/>
      <c r="B238" s="99"/>
      <c r="C238" s="52"/>
      <c r="D238" s="52"/>
      <c r="E238" s="52"/>
      <c r="F238" s="53"/>
      <c r="G238" s="53"/>
      <c r="H238" s="53"/>
    </row>
    <row r="239" spans="1:8" ht="12.75">
      <c r="A239" s="52"/>
      <c r="B239" s="99"/>
      <c r="C239" s="52"/>
      <c r="D239" s="52"/>
      <c r="E239" s="52"/>
      <c r="F239" s="53"/>
      <c r="G239" s="53"/>
      <c r="H239" s="53"/>
    </row>
    <row r="240" spans="1:8" ht="12.75">
      <c r="A240" s="52"/>
      <c r="B240" s="99"/>
      <c r="C240" s="52"/>
      <c r="D240" s="52"/>
      <c r="E240" s="52"/>
      <c r="F240" s="53"/>
      <c r="G240" s="53"/>
      <c r="H240" s="53"/>
    </row>
    <row r="241" spans="1:8" ht="12.75">
      <c r="A241" s="52"/>
      <c r="B241" s="99"/>
      <c r="C241" s="52"/>
      <c r="D241" s="52"/>
      <c r="E241" s="52"/>
      <c r="F241" s="53"/>
      <c r="G241" s="53"/>
      <c r="H241" s="53"/>
    </row>
    <row r="242" spans="1:8" ht="12.75">
      <c r="A242" s="52"/>
      <c r="B242" s="99"/>
      <c r="C242" s="52"/>
      <c r="D242" s="52"/>
      <c r="E242" s="52"/>
      <c r="F242" s="53"/>
      <c r="G242" s="53"/>
      <c r="H242" s="53"/>
    </row>
    <row r="243" spans="1:8" ht="12.75">
      <c r="A243" s="52"/>
      <c r="B243" s="99"/>
      <c r="C243" s="52"/>
      <c r="D243" s="52"/>
      <c r="E243" s="52"/>
      <c r="F243" s="53"/>
      <c r="G243" s="53"/>
      <c r="H243" s="53"/>
    </row>
    <row r="244" spans="1:8" ht="12.75">
      <c r="A244" s="52"/>
      <c r="B244" s="99"/>
      <c r="C244" s="52"/>
      <c r="D244" s="52"/>
      <c r="E244" s="52"/>
      <c r="F244" s="53"/>
      <c r="G244" s="53"/>
      <c r="H244" s="53"/>
    </row>
    <row r="245" spans="1:8" ht="12.75">
      <c r="A245" s="52"/>
      <c r="B245" s="99"/>
      <c r="C245" s="52"/>
      <c r="D245" s="52"/>
      <c r="E245" s="52"/>
      <c r="F245" s="53"/>
      <c r="G245" s="53"/>
      <c r="H245" s="53"/>
    </row>
    <row r="246" spans="1:9" ht="12.75">
      <c r="A246" s="52"/>
      <c r="B246" s="99"/>
      <c r="C246" s="52"/>
      <c r="D246" s="52"/>
      <c r="E246" s="52"/>
      <c r="F246" s="53"/>
      <c r="G246" s="53"/>
      <c r="H246" s="53"/>
      <c r="I246" s="2"/>
    </row>
    <row r="247" spans="1:9" ht="12.75">
      <c r="A247" s="52"/>
      <c r="B247" s="99"/>
      <c r="C247" s="52"/>
      <c r="D247" s="52"/>
      <c r="E247" s="52"/>
      <c r="F247" s="53"/>
      <c r="G247" s="53"/>
      <c r="H247" s="53"/>
      <c r="I247" s="2"/>
    </row>
    <row r="248" spans="1:8" ht="12.75">
      <c r="A248" s="52"/>
      <c r="B248" s="99"/>
      <c r="C248" s="52"/>
      <c r="D248" s="52"/>
      <c r="E248" s="52"/>
      <c r="F248" s="53"/>
      <c r="G248" s="53"/>
      <c r="H248" s="53"/>
    </row>
    <row r="249" spans="1:8" ht="12.75">
      <c r="A249" s="52"/>
      <c r="B249" s="99"/>
      <c r="C249" s="52"/>
      <c r="D249" s="52"/>
      <c r="E249" s="52"/>
      <c r="F249" s="53"/>
      <c r="G249" s="53"/>
      <c r="H249" s="53"/>
    </row>
    <row r="250" spans="1:8" ht="12.75">
      <c r="A250" s="52"/>
      <c r="B250" s="99"/>
      <c r="C250" s="52"/>
      <c r="D250" s="52"/>
      <c r="E250" s="52"/>
      <c r="F250" s="53"/>
      <c r="G250" s="53"/>
      <c r="H250" s="53"/>
    </row>
    <row r="254" ht="12.75">
      <c r="B254" s="86"/>
    </row>
    <row r="255" ht="12.75">
      <c r="C255" s="87"/>
    </row>
    <row r="268" ht="13.5" customHeight="1"/>
    <row r="296" spans="2:8" ht="12.75">
      <c r="B296"/>
      <c r="F296"/>
      <c r="G296" s="78"/>
      <c r="H296"/>
    </row>
    <row r="360" ht="12.75">
      <c r="I360" s="2"/>
    </row>
    <row r="361" ht="12.75">
      <c r="I361" s="2"/>
    </row>
    <row r="371" spans="2:8" ht="12.75">
      <c r="B371"/>
      <c r="F371"/>
      <c r="G371" s="78"/>
      <c r="H371"/>
    </row>
    <row r="386" spans="2:8" ht="12.75">
      <c r="B386"/>
      <c r="F386"/>
      <c r="G386" s="78"/>
      <c r="H386"/>
    </row>
    <row r="389" spans="2:8" ht="12.75">
      <c r="B389"/>
      <c r="F389"/>
      <c r="G389" s="78"/>
      <c r="H389"/>
    </row>
    <row r="391" spans="2:8" ht="12.75">
      <c r="B391"/>
      <c r="F391"/>
      <c r="G391" s="78"/>
      <c r="H391"/>
    </row>
    <row r="392" spans="2:8" ht="12.75">
      <c r="B392"/>
      <c r="F392"/>
      <c r="G392" s="78"/>
      <c r="H392"/>
    </row>
    <row r="393" spans="2:8" ht="12.75">
      <c r="B393"/>
      <c r="F393"/>
      <c r="G393" s="78"/>
      <c r="H393"/>
    </row>
    <row r="394" spans="2:8" ht="12.75">
      <c r="B394"/>
      <c r="F394"/>
      <c r="G394" s="78"/>
      <c r="H394"/>
    </row>
    <row r="395" spans="2:8" ht="12.75">
      <c r="B395"/>
      <c r="F395"/>
      <c r="G395" s="78"/>
      <c r="H395"/>
    </row>
    <row r="396" spans="2:8" ht="12.75">
      <c r="B396"/>
      <c r="F396"/>
      <c r="G396" s="78"/>
      <c r="H396"/>
    </row>
    <row r="397" spans="2:8" ht="13.5" customHeight="1">
      <c r="B397"/>
      <c r="F397"/>
      <c r="G397" s="78"/>
      <c r="H397"/>
    </row>
    <row r="398" spans="2:8" ht="13.5" customHeight="1">
      <c r="B398"/>
      <c r="F398"/>
      <c r="G398" s="78"/>
      <c r="H398"/>
    </row>
    <row r="399" spans="2:8" ht="12.75">
      <c r="B399"/>
      <c r="F399"/>
      <c r="G399" s="78"/>
      <c r="H399"/>
    </row>
    <row r="404" spans="2:8" ht="12.75">
      <c r="B404"/>
      <c r="F404"/>
      <c r="G404" s="78"/>
      <c r="H404"/>
    </row>
    <row r="409" spans="2:8" ht="12.75">
      <c r="B409"/>
      <c r="F409"/>
      <c r="G409" s="78"/>
      <c r="H409"/>
    </row>
    <row r="438" ht="12.75">
      <c r="I438" s="2"/>
    </row>
    <row r="513" ht="12.75">
      <c r="I513" s="2"/>
    </row>
    <row r="528" ht="12.75">
      <c r="I528" s="2"/>
    </row>
    <row r="533" ht="12.75">
      <c r="I533" s="2"/>
    </row>
    <row r="534" ht="12.75">
      <c r="I534" s="2"/>
    </row>
    <row r="535" ht="12.75">
      <c r="I535" s="2"/>
    </row>
    <row r="536" ht="12.75">
      <c r="I536" s="2"/>
    </row>
    <row r="537" ht="12.75">
      <c r="I537" s="2"/>
    </row>
    <row r="538" ht="12.75">
      <c r="I538" s="2"/>
    </row>
    <row r="539" ht="12.75">
      <c r="I539" s="2"/>
    </row>
    <row r="540" ht="12.75">
      <c r="I540" s="2"/>
    </row>
    <row r="541" ht="12.75">
      <c r="I541" s="2"/>
    </row>
    <row r="550" ht="13.5" customHeight="1"/>
    <row r="565" ht="13.5" customHeight="1"/>
    <row r="570" ht="13.5" customHeight="1"/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Chochola</dc:creator>
  <cp:keywords/>
  <dc:description/>
  <cp:lastModifiedBy>Petr Chochola</cp:lastModifiedBy>
  <cp:lastPrinted>2014-08-26T16:36:35Z</cp:lastPrinted>
  <dcterms:created xsi:type="dcterms:W3CDTF">2008-09-12T14:05:46Z</dcterms:created>
  <dcterms:modified xsi:type="dcterms:W3CDTF">2018-07-26T15:12:07Z</dcterms:modified>
  <cp:category/>
  <cp:version/>
  <cp:contentType/>
  <cp:contentStatus/>
</cp:coreProperties>
</file>