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 01 Budova - NEZP. - SO..." sheetId="3" r:id="rId3"/>
    <sheet name="SO 10 VRN - SO 01 Budova ..." sheetId="4" r:id="rId4"/>
    <sheet name="Pokyny pro vyplnění" sheetId="5" r:id="rId5"/>
  </sheets>
  <definedNames>
    <definedName name="_xlnm.Print_Area" localSheetId="0">'Rekapitulace stavby'!$D$4:$AO$33,'Rekapitulace stavby'!$C$39:$AQ$56</definedName>
    <definedName name="_xlnm._FilterDatabase" localSheetId="1" hidden="1">'SO 01 Budova - SO 01 Budo...'!$C$83:$K$174</definedName>
    <definedName name="_xlnm.Print_Area" localSheetId="1">'SO 01 Budova - SO 01 Budo...'!$C$4:$J$38,'SO 01 Budova - SO 01 Budo...'!$C$44:$J$63,'SO 01 Budova - SO 01 Budo...'!$C$69:$K$174</definedName>
    <definedName name="_xlnm._FilterDatabase" localSheetId="2" hidden="1">'SO 01 Budova - NEZP. - SO...'!$C$83:$K$176</definedName>
    <definedName name="_xlnm.Print_Area" localSheetId="2">'SO 01 Budova - NEZP. - SO...'!$C$4:$J$38,'SO 01 Budova - NEZP. - SO...'!$C$44:$J$63,'SO 01 Budova - NEZP. - SO...'!$C$69:$K$176</definedName>
    <definedName name="_xlnm._FilterDatabase" localSheetId="3" hidden="1">'SO 10 VRN - SO 01 Budova ...'!$C$85:$K$93</definedName>
    <definedName name="_xlnm.Print_Area" localSheetId="3">'SO 10 VRN - SO 01 Budova ...'!$C$4:$J$38,'SO 10 VRN - SO 01 Budova ...'!$C$44:$J$65,'SO 10 VRN - SO 01 Budova ...'!$C$71:$K$93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Budo...'!$83:$83</definedName>
    <definedName name="_xlnm.Print_Titles" localSheetId="2">'SO 01 Budova - NEZP. - SO...'!$83:$83</definedName>
    <definedName name="_xlnm.Print_Titles" localSheetId="3">'SO 10 VRN - SO 01 Budova ...'!$85:$85</definedName>
  </definedNames>
  <calcPr fullCalcOnLoad="1"/>
</workbook>
</file>

<file path=xl/sharedStrings.xml><?xml version="1.0" encoding="utf-8"?>
<sst xmlns="http://schemas.openxmlformats.org/spreadsheetml/2006/main" count="3163" uniqueCount="673">
  <si>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</si>
  <si>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</si>
  <si>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</si>
  <si>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</si>
  <si>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</si>
  <si>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</si>
  <si>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</si>
  <si>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{a9a909e7-8e43-4783-be07-b6d245eb84f4}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</si>
  <si>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</si>
  <si>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</si>
  <si>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</si>
  <si>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</si>
  <si>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</si>
  <si>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</si>
  <si>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</si>
  <si>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</si>
  <si>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</si>
  <si>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</si>
  <si>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</si>
  <si>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výběrové řízení ELEKTRICKÁ INSTALACE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</si>
  <si>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</si>
  <si>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</si>
  <si>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</si>
  <si>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</si>
  <si>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</si>
  <si>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</si>
  <si>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</si>
  <si>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</si>
  <si>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</si>
  <si>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</si>
  <si>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</si>
  <si>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</si>
  <si>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</si>
  <si>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</si>
  <si>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</si>
  <si>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</si>
  <si>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</si>
  <si>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</si>
  <si>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</si>
  <si>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</si>
  <si>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</si>
  <si>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</si>
  <si>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</si>
  <si>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</si>
  <si>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</si>
  <si>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</si>
  <si>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</si>
  <si>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</si>
  <si>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</si>
  <si>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</si>
  <si>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</si>
  <si>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</si>
  <si>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</si>
  <si>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</si>
  <si>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</si>
  <si>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</si>
  <si>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</si>
  <si>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</si>
  <si>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</si>
  <si>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</si>
  <si>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</si>
  <si>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</si>
  <si>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</si>
  <si>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</si>
  <si>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</si>
  <si>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</si>
  <si>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</si>
  <si>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</si>
  <si>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</si>
  <si>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</si>
  <si>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</si>
  <si>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</si>
  <si>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</si>
  <si>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</si>
  <si>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</si>
  <si>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</si>
  <si>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</si>
  <si>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{910c141e-0145-4346-9c02-1cef2e1d6f8a}</t>
  </si>
  <si>
    <t>2</t>
  </si>
  <si>
    <t>/</t>
  </si>
  <si>
    <t>SO 01 Budova</t>
  </si>
  <si>
    <t>SO 01 Budova - Revitalizace výrobního areálu bývalé cihelny - způsobilé výdaje - ELEKTRICKÁ INSTALAC</t>
  </si>
  <si>
    <t>Soupis</t>
  </si>
  <si>
    <t>{ee8d7ec6-e885-4234-8458-edfb45c0fbc0}</t>
  </si>
  <si>
    <t>SO 01 Budova - NEZP.</t>
  </si>
  <si>
    <t>SO 01 Budova - Revitalizace výrobního areálu bývalé cihelny - NEzpůsobilé výdaje - ELEKTRICKÁ INSTAL</t>
  </si>
  <si>
    <t>{0c23b8e1-34d9-44a3-8f98-3756f94113c2}</t>
  </si>
  <si>
    <t>SO 10 VRN</t>
  </si>
  <si>
    <t>{a08e1118-d16c-4637-932a-90b40e4a9006}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</si>
  <si>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</si>
  <si>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</si>
  <si>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</si>
  <si>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</si>
  <si>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</si>
  <si>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</si>
  <si>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</si>
  <si>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</si>
  <si>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</si>
  <si>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- ELEKTRICKÁ INSTALAC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</si>
  <si>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</si>
  <si>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</si>
  <si>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</si>
  <si>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</si>
  <si>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</si>
  <si>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</si>
  <si>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</si>
  <si>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</si>
  <si>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</si>
  <si>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</si>
  <si>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</si>
  <si>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</si>
  <si>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</si>
  <si>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</si>
  <si>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</si>
  <si>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</si>
  <si>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</si>
  <si>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</si>
  <si>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</si>
  <si>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</si>
  <si>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</si>
  <si>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</si>
  <si>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</si>
  <si>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</si>
  <si>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</si>
  <si>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</t>
  </si>
  <si>
    <t>K</t>
  </si>
  <si>
    <t>741-21000001</t>
  </si>
  <si>
    <t>elektromontáže</t>
  </si>
  <si>
    <t>h</t>
  </si>
  <si>
    <t>16</t>
  </si>
  <si>
    <t>-1824094176</t>
  </si>
  <si>
    <t>VV</t>
  </si>
  <si>
    <t>119        "projekt elektroinstalace"</t>
  </si>
  <si>
    <t>3</t>
  </si>
  <si>
    <t>741-A-0130-0</t>
  </si>
  <si>
    <t>rozv. ocelopl. na povrch 84 modulů</t>
  </si>
  <si>
    <t>ks</t>
  </si>
  <si>
    <t>-1923614577</t>
  </si>
  <si>
    <t>1        "projekt elektroinstalace"</t>
  </si>
  <si>
    <t>4</t>
  </si>
  <si>
    <t>741-B-1501-1</t>
  </si>
  <si>
    <t>připojení jednožil. vodiče do 60A</t>
  </si>
  <si>
    <t>256881606</t>
  </si>
  <si>
    <t>4        "projekt elektroinstalace"</t>
  </si>
  <si>
    <t>5</t>
  </si>
  <si>
    <t>741-B-1524-1</t>
  </si>
  <si>
    <t>propojovací lišta 63A</t>
  </si>
  <si>
    <t>m</t>
  </si>
  <si>
    <t>390404376</t>
  </si>
  <si>
    <t>1,5        "projekt elektroinstalace"</t>
  </si>
  <si>
    <t>6</t>
  </si>
  <si>
    <t>741-B-9000-1</t>
  </si>
  <si>
    <t>propojení pomocných obvodů</t>
  </si>
  <si>
    <t>-562821545</t>
  </si>
  <si>
    <t>7</t>
  </si>
  <si>
    <t>741-B-9010-1</t>
  </si>
  <si>
    <t>technologicky složité zapojení</t>
  </si>
  <si>
    <t>-1592797027</t>
  </si>
  <si>
    <t>8</t>
  </si>
  <si>
    <t>741-C-0100-1</t>
  </si>
  <si>
    <t>vypínač 32/3</t>
  </si>
  <si>
    <t>1523698576</t>
  </si>
  <si>
    <t>9</t>
  </si>
  <si>
    <t>741-E-0002-1</t>
  </si>
  <si>
    <t>jistič B10/1</t>
  </si>
  <si>
    <t>1817886189</t>
  </si>
  <si>
    <t>10</t>
  </si>
  <si>
    <t>741-E-0064-1</t>
  </si>
  <si>
    <t>proudový chránič 25/4/0,03</t>
  </si>
  <si>
    <t>-2039134950</t>
  </si>
  <si>
    <t>2        "projekt elektroinstalace"</t>
  </si>
  <si>
    <t>11</t>
  </si>
  <si>
    <t>741-E-0084-1</t>
  </si>
  <si>
    <t>svodič přepětí 3+0 typ 1+2</t>
  </si>
  <si>
    <t>-455283663</t>
  </si>
  <si>
    <t>12</t>
  </si>
  <si>
    <t>741-S-0102-1</t>
  </si>
  <si>
    <t>svorkovnice N 15p modrá</t>
  </si>
  <si>
    <t>570469470</t>
  </si>
  <si>
    <t>13</t>
  </si>
  <si>
    <t>741-S-0103-1</t>
  </si>
  <si>
    <t>svorkovnice PE 15p zelená</t>
  </si>
  <si>
    <t>-1449951268</t>
  </si>
  <si>
    <t>14</t>
  </si>
  <si>
    <t>741-V-4040-1</t>
  </si>
  <si>
    <t>vývodka plastová do o 42 mm</t>
  </si>
  <si>
    <t>-563839054</t>
  </si>
  <si>
    <t>8        "projekt elektroinstalace"</t>
  </si>
  <si>
    <t>741-00060</t>
  </si>
  <si>
    <t>krabice instalační o 68 mm</t>
  </si>
  <si>
    <t>1144561981</t>
  </si>
  <si>
    <t>13        "projekt elektroinstalace"</t>
  </si>
  <si>
    <t>741-00062</t>
  </si>
  <si>
    <t>krabice odbočná s víčkem o 68 mm</t>
  </si>
  <si>
    <t>-1210429399</t>
  </si>
  <si>
    <t>5        "projekt elektroinstalace"</t>
  </si>
  <si>
    <t>17</t>
  </si>
  <si>
    <t>741-00255</t>
  </si>
  <si>
    <t>lišta vkládací 20x25 vč. víka</t>
  </si>
  <si>
    <t>-1107529893</t>
  </si>
  <si>
    <t>24        "projekt elektroinstalace"</t>
  </si>
  <si>
    <t>18</t>
  </si>
  <si>
    <t>741-00258</t>
  </si>
  <si>
    <t>lišta vkládací 40x20 vč. víka</t>
  </si>
  <si>
    <t>1751338386</t>
  </si>
  <si>
    <t>19</t>
  </si>
  <si>
    <t>741-00600</t>
  </si>
  <si>
    <t>kabel s Cu jádrem 2Ax1,5 mm2</t>
  </si>
  <si>
    <t>-345020626</t>
  </si>
  <si>
    <t>9        "projekt elektroinstalace"</t>
  </si>
  <si>
    <t>20</t>
  </si>
  <si>
    <t>741-00602</t>
  </si>
  <si>
    <t>kabel s Cu jádrem 3Ax1,5 mm2</t>
  </si>
  <si>
    <t>1357806874</t>
  </si>
  <si>
    <t>58        "projekt elektroinstalace"</t>
  </si>
  <si>
    <t>741-00604</t>
  </si>
  <si>
    <t>kabel s Cu jádrem 3Cx1,5 mm2</t>
  </si>
  <si>
    <t>-1544247666</t>
  </si>
  <si>
    <t>286        "projekt elektroinstalace"</t>
  </si>
  <si>
    <t>22</t>
  </si>
  <si>
    <t>741-00650</t>
  </si>
  <si>
    <t>kabel s Cu jádrem 4Bx10 mm2</t>
  </si>
  <si>
    <t>1969703866</t>
  </si>
  <si>
    <t>23</t>
  </si>
  <si>
    <t>741-00784</t>
  </si>
  <si>
    <t>vodič s CY jádrem 10 mm2 zelenožlutý</t>
  </si>
  <si>
    <t>1060785553</t>
  </si>
  <si>
    <t>34        "projekt elektroinstalace"</t>
  </si>
  <si>
    <t>24</t>
  </si>
  <si>
    <t>741-01251</t>
  </si>
  <si>
    <t>drátěný žlab 100/50 mm 2m/ks</t>
  </si>
  <si>
    <t>1737718299</t>
  </si>
  <si>
    <t>51        "projekt elektroinstalace"</t>
  </si>
  <si>
    <t>25</t>
  </si>
  <si>
    <t>741-01271</t>
  </si>
  <si>
    <t>nosník pro žlab šíře 50 mm a 100 mm</t>
  </si>
  <si>
    <t>521079634</t>
  </si>
  <si>
    <t>102        "projekt elektroinstalace"</t>
  </si>
  <si>
    <t>26</t>
  </si>
  <si>
    <t>741-01276</t>
  </si>
  <si>
    <t>spojka žlabu k nosníku</t>
  </si>
  <si>
    <t>1977050818</t>
  </si>
  <si>
    <t>27</t>
  </si>
  <si>
    <t>741-01280</t>
  </si>
  <si>
    <t>spojka žlabů</t>
  </si>
  <si>
    <t>1183805580</t>
  </si>
  <si>
    <t>100        "projekt elektroinstalace"</t>
  </si>
  <si>
    <t>28</t>
  </si>
  <si>
    <t>741-01530</t>
  </si>
  <si>
    <t>vypínač jednopólový kompletní</t>
  </si>
  <si>
    <t>939723506</t>
  </si>
  <si>
    <t>29</t>
  </si>
  <si>
    <t>741-01531</t>
  </si>
  <si>
    <t>vypínač dvojpólový kompletní</t>
  </si>
  <si>
    <t>-2018413595</t>
  </si>
  <si>
    <t>30</t>
  </si>
  <si>
    <t>741-01533</t>
  </si>
  <si>
    <t>přepínač střídavý kompletní</t>
  </si>
  <si>
    <t>-1178528637</t>
  </si>
  <si>
    <t>31</t>
  </si>
  <si>
    <t>741-01615</t>
  </si>
  <si>
    <t>spínač jednopólový bílý IP44</t>
  </si>
  <si>
    <t>258153001</t>
  </si>
  <si>
    <t>32</t>
  </si>
  <si>
    <t>741-01616</t>
  </si>
  <si>
    <t>spínač dvojpólový bílý IP44</t>
  </si>
  <si>
    <t>2104272975</t>
  </si>
  <si>
    <t>33</t>
  </si>
  <si>
    <t>741-05016</t>
  </si>
  <si>
    <t>svítidlo LED přisazené 1x48W 4000K IP54</t>
  </si>
  <si>
    <t>1639517429</t>
  </si>
  <si>
    <t>10        "projekt elektroinstalace"</t>
  </si>
  <si>
    <t>34</t>
  </si>
  <si>
    <t>741-05187</t>
  </si>
  <si>
    <t>svítidlo LED 600x600 mm přisazené bílé 1x52W 3000K IP20</t>
  </si>
  <si>
    <t>-250866704</t>
  </si>
  <si>
    <t>35</t>
  </si>
  <si>
    <t>741-05210</t>
  </si>
  <si>
    <t>svítidlo LED reflektor 1x20W 4000K IP54</t>
  </si>
  <si>
    <t>-781324731</t>
  </si>
  <si>
    <t>36</t>
  </si>
  <si>
    <t>741-05245</t>
  </si>
  <si>
    <t>svítidlo LED stropní kulaté přisazené 1x14W 4000 K IP54</t>
  </si>
  <si>
    <t>-1193266925</t>
  </si>
  <si>
    <t>16        "projekt elektroinstalace"</t>
  </si>
  <si>
    <t>37</t>
  </si>
  <si>
    <t>741-05251</t>
  </si>
  <si>
    <t>svítidlo LED1x87W 1200 lm, IP66</t>
  </si>
  <si>
    <t>-926611376</t>
  </si>
  <si>
    <t>14        "projekt elektroinstalace"</t>
  </si>
  <si>
    <t>38</t>
  </si>
  <si>
    <t>741-11200</t>
  </si>
  <si>
    <t>sádra stavební</t>
  </si>
  <si>
    <t>kg</t>
  </si>
  <si>
    <t>1278133500</t>
  </si>
  <si>
    <t>39</t>
  </si>
  <si>
    <t>741-0</t>
  </si>
  <si>
    <t>Úprava stávajícího rozvaděče</t>
  </si>
  <si>
    <t>-300364745</t>
  </si>
  <si>
    <t>6        "projekt elektroinstalace"</t>
  </si>
  <si>
    <t>40</t>
  </si>
  <si>
    <t>741-1</t>
  </si>
  <si>
    <t>615138875</t>
  </si>
  <si>
    <t>41</t>
  </si>
  <si>
    <t>741-2</t>
  </si>
  <si>
    <t>Revize elektro</t>
  </si>
  <si>
    <t>-266589157</t>
  </si>
  <si>
    <t>11        "projekt elektroinstalace"</t>
  </si>
  <si>
    <t>42</t>
  </si>
  <si>
    <t>741-3</t>
  </si>
  <si>
    <t>Pomocné a přípravné práce</t>
  </si>
  <si>
    <t>903769223</t>
  </si>
  <si>
    <t>15        "projekt elektroinstalace"</t>
  </si>
  <si>
    <t>43</t>
  </si>
  <si>
    <t>741-4</t>
  </si>
  <si>
    <t>Kontrola obvodů</t>
  </si>
  <si>
    <t>806404308</t>
  </si>
  <si>
    <t>44</t>
  </si>
  <si>
    <t>741-5</t>
  </si>
  <si>
    <t>vyhledání napojovacích bodů</t>
  </si>
  <si>
    <t>1348399700</t>
  </si>
  <si>
    <t>45</t>
  </si>
  <si>
    <t>741-C21M</t>
  </si>
  <si>
    <t>Podíl přidružených výkonů z C21M a navázaného materiálu</t>
  </si>
  <si>
    <t>-2129298444</t>
  </si>
  <si>
    <t>46</t>
  </si>
  <si>
    <t>741-GZS</t>
  </si>
  <si>
    <t>GZS z C21M a navázaného materiálu</t>
  </si>
  <si>
    <t>-579295080</t>
  </si>
  <si>
    <t>SO 01 Budova - NEZP. - SO 01 Budova - Revitalizace výrobního areálu bývalé cihelny - NEzpůsobilé výdaje - ELEKTRICKÁ INSTAL</t>
  </si>
  <si>
    <t>-2006180454</t>
  </si>
  <si>
    <t>64         "projekt elektroinstalace"</t>
  </si>
  <si>
    <t>741-C46-1</t>
  </si>
  <si>
    <t>kompl. výkop š. 35 cm do hl. 70 cm ve terénu vč. záhozu a úpr. terénu</t>
  </si>
  <si>
    <t>-730402123</t>
  </si>
  <si>
    <t>104         "projekt elektroinstalace"</t>
  </si>
  <si>
    <t>741-E-0003-1</t>
  </si>
  <si>
    <t>jistič B16/1</t>
  </si>
  <si>
    <t>-1489379885</t>
  </si>
  <si>
    <t>12         "projekt elektroinstalace"</t>
  </si>
  <si>
    <t>741-E-0022-1</t>
  </si>
  <si>
    <t>jistič B16/3</t>
  </si>
  <si>
    <t>-1748012796</t>
  </si>
  <si>
    <t>7         "projekt elektroinstalace"</t>
  </si>
  <si>
    <t>741-E-0023-1</t>
  </si>
  <si>
    <t>jistič B20/3</t>
  </si>
  <si>
    <t>-1274038356</t>
  </si>
  <si>
    <t>2         "projekt elektroinstalace"</t>
  </si>
  <si>
    <t>741-E-4040-1</t>
  </si>
  <si>
    <t>1407744662</t>
  </si>
  <si>
    <t>24         "projekt elektroinstalace"</t>
  </si>
  <si>
    <t>1747575989</t>
  </si>
  <si>
    <t>36         "projekt elektroinstalace"</t>
  </si>
  <si>
    <t>2125773794</t>
  </si>
  <si>
    <t>741-00073</t>
  </si>
  <si>
    <t>krabice šedá na povrch IP54 75x75x35 mm</t>
  </si>
  <si>
    <t>1244721201</t>
  </si>
  <si>
    <t>19         "projekt elektroinstalace"</t>
  </si>
  <si>
    <t>lišta vkládací 40x40 vč. víka</t>
  </si>
  <si>
    <t>-1588154128</t>
  </si>
  <si>
    <t>2096204348</t>
  </si>
  <si>
    <t>4         "projekt elektroinstalace"</t>
  </si>
  <si>
    <t>741-00624</t>
  </si>
  <si>
    <t>kabel s Cu jádrem 3Cx2,5 mm2</t>
  </si>
  <si>
    <t>-1932871483</t>
  </si>
  <si>
    <t>337         "projekt elektroinstalace"</t>
  </si>
  <si>
    <t>741-00626</t>
  </si>
  <si>
    <t>kabel s Cu jádrem 5Cx2,5 mm2</t>
  </si>
  <si>
    <t>1119095845</t>
  </si>
  <si>
    <t>191         "projekt elektroinstalace"</t>
  </si>
  <si>
    <t>741-00660</t>
  </si>
  <si>
    <t>kabel s Cu jádrem 5Cx6 mm2</t>
  </si>
  <si>
    <t>-541171338</t>
  </si>
  <si>
    <t>18         "projekt elektroinstalace"</t>
  </si>
  <si>
    <t>vodič s Cu jádrem 10 mm2 zelenožlutý</t>
  </si>
  <si>
    <t>-1187307553</t>
  </si>
  <si>
    <t>34         "projekt elektroinstalace"</t>
  </si>
  <si>
    <t>741-01820</t>
  </si>
  <si>
    <t>pásek vázací 150x3,6 mm</t>
  </si>
  <si>
    <t>1588763817</t>
  </si>
  <si>
    <t>300         "projekt elektroinstalace"</t>
  </si>
  <si>
    <t>741-08500</t>
  </si>
  <si>
    <t>ventilátor o 100 mm IP44</t>
  </si>
  <si>
    <t>1682713471</t>
  </si>
  <si>
    <t>1         "projekt elektroinstalace"</t>
  </si>
  <si>
    <t>741-09041</t>
  </si>
  <si>
    <t>zásuvka na povrch bílá IP44</t>
  </si>
  <si>
    <t>1919382443</t>
  </si>
  <si>
    <t>22         "projekt elektroinstalace"</t>
  </si>
  <si>
    <t>741-09050</t>
  </si>
  <si>
    <t>zásuvka nástěnná 5x16A IP44</t>
  </si>
  <si>
    <t>-262070182</t>
  </si>
  <si>
    <t>10         "projekt elektroinstalace"</t>
  </si>
  <si>
    <t>741-09101</t>
  </si>
  <si>
    <t>zásuvka dvojitá komplet</t>
  </si>
  <si>
    <t>-488649848</t>
  </si>
  <si>
    <t>741-09111</t>
  </si>
  <si>
    <t>zásuvka dvojitá s přepěťovou ochranou</t>
  </si>
  <si>
    <t>1173750012</t>
  </si>
  <si>
    <t>3         "projekt elektroinstalace"</t>
  </si>
  <si>
    <t>-1479008567</t>
  </si>
  <si>
    <t>741-90302</t>
  </si>
  <si>
    <t>pozinkovaný pásek 30x4 mm</t>
  </si>
  <si>
    <t>291943800</t>
  </si>
  <si>
    <t>112         "projekt elektroinstalace"</t>
  </si>
  <si>
    <t>741-90311</t>
  </si>
  <si>
    <t>pozinkovaný vodič o 10 mm (0,6 kg/m)</t>
  </si>
  <si>
    <t>1998983813</t>
  </si>
  <si>
    <t>28         "projekt elektroinstalace"</t>
  </si>
  <si>
    <t>741-90313</t>
  </si>
  <si>
    <t>AL vodič o 8 mm</t>
  </si>
  <si>
    <t>-146967712</t>
  </si>
  <si>
    <t>240         "projekt elektroinstalace"</t>
  </si>
  <si>
    <t>741-90340</t>
  </si>
  <si>
    <t>podpěra do zdi 150 mm</t>
  </si>
  <si>
    <t>-34210164</t>
  </si>
  <si>
    <t>741-90347</t>
  </si>
  <si>
    <t>podpěra na krytinu na svahu 100 mm</t>
  </si>
  <si>
    <t>1583124522</t>
  </si>
  <si>
    <t>44         "projekt elektroinstalace"</t>
  </si>
  <si>
    <t>741-90349</t>
  </si>
  <si>
    <t>podpěra pod hřebenáče 160 mm</t>
  </si>
  <si>
    <t>-2011370262</t>
  </si>
  <si>
    <t>30         "projekt elektroinstalace"</t>
  </si>
  <si>
    <t>741-90370</t>
  </si>
  <si>
    <t>ochranný úhelník</t>
  </si>
  <si>
    <t>-859216118</t>
  </si>
  <si>
    <t>741-90371</t>
  </si>
  <si>
    <t>držák ochranného úhelníku</t>
  </si>
  <si>
    <t>-940584198</t>
  </si>
  <si>
    <t>14         "projekt elektroinstalace"</t>
  </si>
  <si>
    <t>741-90380</t>
  </si>
  <si>
    <t>svorka spojovací</t>
  </si>
  <si>
    <t>-1922945178</t>
  </si>
  <si>
    <t>8         "projekt elektroinstalace"</t>
  </si>
  <si>
    <t>741-90381</t>
  </si>
  <si>
    <t>svorka křížová</t>
  </si>
  <si>
    <t>1925508879</t>
  </si>
  <si>
    <t>741-90384</t>
  </si>
  <si>
    <t>svorka zkušební</t>
  </si>
  <si>
    <t>-1408462301</t>
  </si>
  <si>
    <t>741-90386</t>
  </si>
  <si>
    <t>svorka pro spojení dvou pásků</t>
  </si>
  <si>
    <t>1978640657</t>
  </si>
  <si>
    <t>741-90387</t>
  </si>
  <si>
    <t>svorka pro spojení pásku a kulatiny</t>
  </si>
  <si>
    <t>-1315646743</t>
  </si>
  <si>
    <t>741-90390</t>
  </si>
  <si>
    <t>svorka pro spojení jímací tyče jímacího vodiče 20 mm</t>
  </si>
  <si>
    <t>110705631</t>
  </si>
  <si>
    <t>741-90422</t>
  </si>
  <si>
    <t>jímací tyč 2 m</t>
  </si>
  <si>
    <t>2117498665</t>
  </si>
  <si>
    <t>-2114995374</t>
  </si>
  <si>
    <t>-788266173</t>
  </si>
  <si>
    <t>1525845657</t>
  </si>
  <si>
    <t>9         "projekt elektroinstalace"</t>
  </si>
  <si>
    <t>1027076335</t>
  </si>
  <si>
    <t>741-C46M</t>
  </si>
  <si>
    <t>Podíl přidružených výkonů z C46M</t>
  </si>
  <si>
    <t>-1722572891</t>
  </si>
  <si>
    <t>-782891175</t>
  </si>
  <si>
    <t>741-C21Ma</t>
  </si>
  <si>
    <t>Provoz investora z C21M a navázaného materiálu</t>
  </si>
  <si>
    <t>2088971674</t>
  </si>
  <si>
    <t>604068410</t>
  </si>
  <si>
    <t>SO 10 VRN - SO 01 Budova - Revitalizace výrobního areálu bývalé cihelny - způsobilé výdaje - ELEKTRICKÁ INSTALAC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</si>
  <si>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</si>
  <si>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</si>
  <si>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</si>
  <si>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</si>
  <si>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</si>
  <si>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</si>
  <si>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</si>
  <si>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</si>
  <si>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</si>
  <si>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</si>
  <si>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</si>
  <si>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CS ÚRS 2016 02</t>
  </si>
  <si>
    <t>1024</t>
  </si>
  <si>
    <t>-1343036983</t>
  </si>
  <si>
    <t>VRN4</t>
  </si>
  <si>
    <t>Inženýrská činnost</t>
  </si>
  <si>
    <t>040001000</t>
  </si>
  <si>
    <t>Základní rozdělení průvodních činností a nákladů inženýrská činnost</t>
  </si>
  <si>
    <t>-1227534055</t>
  </si>
  <si>
    <t>VRN7</t>
  </si>
  <si>
    <t>Provozní vlivy</t>
  </si>
  <si>
    <t>070001000</t>
  </si>
  <si>
    <t>Základní rozdělení průvodních činností a nákladů provozní vlivy</t>
  </si>
  <si>
    <t>1390434714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</si>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</sst>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2017-241-C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Revitalizace výrobního areálu bývalé cihelny v. kat. úz. Krčín- výběrové řízení ELEKTRICKÁ INSTALACE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12. 12. 2018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2:91" s="5" customFormat="1" ht="47.25" customHeight="1">
      <c r="B52" s="117"/>
      <c r="C52" s="118"/>
      <c r="D52" s="119" t="s">
        <v>73</v>
      </c>
      <c r="E52" s="119"/>
      <c r="F52" s="119"/>
      <c r="G52" s="119"/>
      <c r="H52" s="119"/>
      <c r="I52" s="120"/>
      <c r="J52" s="119" t="s">
        <v>74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ROUND(SUM(AG53:AG55),2)</f>
        <v>0</v>
      </c>
      <c r="AH52" s="120"/>
      <c r="AI52" s="120"/>
      <c r="AJ52" s="120"/>
      <c r="AK52" s="120"/>
      <c r="AL52" s="120"/>
      <c r="AM52" s="120"/>
      <c r="AN52" s="122">
        <f>SUM(AG52,AT52)</f>
        <v>0</v>
      </c>
      <c r="AO52" s="120"/>
      <c r="AP52" s="120"/>
      <c r="AQ52" s="123" t="s">
        <v>75</v>
      </c>
      <c r="AR52" s="124"/>
      <c r="AS52" s="125">
        <f>ROUND(SUM(AS53:AS55),2)</f>
        <v>0</v>
      </c>
      <c r="AT52" s="126">
        <f>ROUND(SUM(AV52:AW52),2)</f>
        <v>0</v>
      </c>
      <c r="AU52" s="127">
        <f>ROUND(SUM(AU53:AU55),5)</f>
        <v>0</v>
      </c>
      <c r="AV52" s="126">
        <f>ROUND(AZ52*L26,2)</f>
        <v>0</v>
      </c>
      <c r="AW52" s="126">
        <f>ROUND(BA52*L27,2)</f>
        <v>0</v>
      </c>
      <c r="AX52" s="126">
        <f>ROUND(BB52*L26,2)</f>
        <v>0</v>
      </c>
      <c r="AY52" s="126">
        <f>ROUND(BC52*L27,2)</f>
        <v>0</v>
      </c>
      <c r="AZ52" s="126">
        <f>ROUND(SUM(AZ53:AZ55),2)</f>
        <v>0</v>
      </c>
      <c r="BA52" s="126">
        <f>ROUND(SUM(BA53:BA55),2)</f>
        <v>0</v>
      </c>
      <c r="BB52" s="126">
        <f>ROUND(SUM(BB53:BB55),2)</f>
        <v>0</v>
      </c>
      <c r="BC52" s="126">
        <f>ROUND(SUM(BC53:BC55),2)</f>
        <v>0</v>
      </c>
      <c r="BD52" s="128">
        <f>ROUND(SUM(BD53:BD55),2)</f>
        <v>0</v>
      </c>
      <c r="BS52" s="129" t="s">
        <v>68</v>
      </c>
      <c r="BT52" s="129" t="s">
        <v>76</v>
      </c>
      <c r="BU52" s="129" t="s">
        <v>70</v>
      </c>
      <c r="BV52" s="129" t="s">
        <v>71</v>
      </c>
      <c r="BW52" s="129" t="s">
        <v>77</v>
      </c>
      <c r="BX52" s="129" t="s">
        <v>7</v>
      </c>
      <c r="CL52" s="129" t="s">
        <v>21</v>
      </c>
      <c r="CM52" s="129" t="s">
        <v>78</v>
      </c>
    </row>
    <row r="53" spans="1:90" s="6" customFormat="1" ht="42.75" customHeight="1">
      <c r="A53" s="130" t="s">
        <v>79</v>
      </c>
      <c r="B53" s="131"/>
      <c r="C53" s="132"/>
      <c r="D53" s="132"/>
      <c r="E53" s="133" t="s">
        <v>80</v>
      </c>
      <c r="F53" s="133"/>
      <c r="G53" s="133"/>
      <c r="H53" s="133"/>
      <c r="I53" s="133"/>
      <c r="J53" s="132"/>
      <c r="K53" s="133" t="s">
        <v>81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4">
        <f>'SO 01 Budova - SO 01 Budo...'!J29</f>
        <v>0</v>
      </c>
      <c r="AH53" s="132"/>
      <c r="AI53" s="132"/>
      <c r="AJ53" s="132"/>
      <c r="AK53" s="132"/>
      <c r="AL53" s="132"/>
      <c r="AM53" s="132"/>
      <c r="AN53" s="134">
        <f>SUM(AG53,AT53)</f>
        <v>0</v>
      </c>
      <c r="AO53" s="132"/>
      <c r="AP53" s="132"/>
      <c r="AQ53" s="135" t="s">
        <v>82</v>
      </c>
      <c r="AR53" s="136"/>
      <c r="AS53" s="137">
        <v>0</v>
      </c>
      <c r="AT53" s="138">
        <f>ROUND(SUM(AV53:AW53),2)</f>
        <v>0</v>
      </c>
      <c r="AU53" s="139">
        <f>'SO 01 Budova - SO 01 Budo...'!P84</f>
        <v>0</v>
      </c>
      <c r="AV53" s="138">
        <f>'SO 01 Budova - SO 01 Budo...'!J32</f>
        <v>0</v>
      </c>
      <c r="AW53" s="138">
        <f>'SO 01 Budova - SO 01 Budo...'!J33</f>
        <v>0</v>
      </c>
      <c r="AX53" s="138">
        <f>'SO 01 Budova - SO 01 Budo...'!J34</f>
        <v>0</v>
      </c>
      <c r="AY53" s="138">
        <f>'SO 01 Budova - SO 01 Budo...'!J35</f>
        <v>0</v>
      </c>
      <c r="AZ53" s="138">
        <f>'SO 01 Budova - SO 01 Budo...'!F32</f>
        <v>0</v>
      </c>
      <c r="BA53" s="138">
        <f>'SO 01 Budova - SO 01 Budo...'!F33</f>
        <v>0</v>
      </c>
      <c r="BB53" s="138">
        <f>'SO 01 Budova - SO 01 Budo...'!F34</f>
        <v>0</v>
      </c>
      <c r="BC53" s="138">
        <f>'SO 01 Budova - SO 01 Budo...'!F35</f>
        <v>0</v>
      </c>
      <c r="BD53" s="140">
        <f>'SO 01 Budova - SO 01 Budo...'!F36</f>
        <v>0</v>
      </c>
      <c r="BT53" s="141" t="s">
        <v>78</v>
      </c>
      <c r="BV53" s="141" t="s">
        <v>71</v>
      </c>
      <c r="BW53" s="141" t="s">
        <v>83</v>
      </c>
      <c r="BX53" s="141" t="s">
        <v>77</v>
      </c>
      <c r="CL53" s="141" t="s">
        <v>21</v>
      </c>
    </row>
    <row r="54" spans="1:90" s="6" customFormat="1" ht="42.75" customHeight="1">
      <c r="A54" s="130" t="s">
        <v>79</v>
      </c>
      <c r="B54" s="131"/>
      <c r="C54" s="132"/>
      <c r="D54" s="132"/>
      <c r="E54" s="133" t="s">
        <v>84</v>
      </c>
      <c r="F54" s="133"/>
      <c r="G54" s="133"/>
      <c r="H54" s="133"/>
      <c r="I54" s="133"/>
      <c r="J54" s="132"/>
      <c r="K54" s="133" t="s">
        <v>85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>
        <f>'SO 01 Budova - NEZP. - SO...'!J29</f>
        <v>0</v>
      </c>
      <c r="AH54" s="132"/>
      <c r="AI54" s="132"/>
      <c r="AJ54" s="132"/>
      <c r="AK54" s="132"/>
      <c r="AL54" s="132"/>
      <c r="AM54" s="132"/>
      <c r="AN54" s="134">
        <f>SUM(AG54,AT54)</f>
        <v>0</v>
      </c>
      <c r="AO54" s="132"/>
      <c r="AP54" s="132"/>
      <c r="AQ54" s="135" t="s">
        <v>82</v>
      </c>
      <c r="AR54" s="136"/>
      <c r="AS54" s="137">
        <v>0</v>
      </c>
      <c r="AT54" s="138">
        <f>ROUND(SUM(AV54:AW54),2)</f>
        <v>0</v>
      </c>
      <c r="AU54" s="139">
        <f>'SO 01 Budova - NEZP. - SO...'!P84</f>
        <v>0</v>
      </c>
      <c r="AV54" s="138">
        <f>'SO 01 Budova - NEZP. - SO...'!J32</f>
        <v>0</v>
      </c>
      <c r="AW54" s="138">
        <f>'SO 01 Budova - NEZP. - SO...'!J33</f>
        <v>0</v>
      </c>
      <c r="AX54" s="138">
        <f>'SO 01 Budova - NEZP. - SO...'!J34</f>
        <v>0</v>
      </c>
      <c r="AY54" s="138">
        <f>'SO 01 Budova - NEZP. - SO...'!J35</f>
        <v>0</v>
      </c>
      <c r="AZ54" s="138">
        <f>'SO 01 Budova - NEZP. - SO...'!F32</f>
        <v>0</v>
      </c>
      <c r="BA54" s="138">
        <f>'SO 01 Budova - NEZP. - SO...'!F33</f>
        <v>0</v>
      </c>
      <c r="BB54" s="138">
        <f>'SO 01 Budova - NEZP. - SO...'!F34</f>
        <v>0</v>
      </c>
      <c r="BC54" s="138">
        <f>'SO 01 Budova - NEZP. - SO...'!F35</f>
        <v>0</v>
      </c>
      <c r="BD54" s="140">
        <f>'SO 01 Budova - NEZP. - SO...'!F36</f>
        <v>0</v>
      </c>
      <c r="BT54" s="141" t="s">
        <v>78</v>
      </c>
      <c r="BV54" s="141" t="s">
        <v>71</v>
      </c>
      <c r="BW54" s="141" t="s">
        <v>86</v>
      </c>
      <c r="BX54" s="141" t="s">
        <v>77</v>
      </c>
      <c r="CL54" s="141" t="s">
        <v>21</v>
      </c>
    </row>
    <row r="55" spans="1:90" s="6" customFormat="1" ht="42.75" customHeight="1">
      <c r="A55" s="130" t="s">
        <v>79</v>
      </c>
      <c r="B55" s="131"/>
      <c r="C55" s="132"/>
      <c r="D55" s="132"/>
      <c r="E55" s="133" t="s">
        <v>87</v>
      </c>
      <c r="F55" s="133"/>
      <c r="G55" s="133"/>
      <c r="H55" s="133"/>
      <c r="I55" s="133"/>
      <c r="J55" s="132"/>
      <c r="K55" s="133" t="s">
        <v>81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4">
        <f>'SO 10 VRN - SO 01 Budova ...'!J29</f>
        <v>0</v>
      </c>
      <c r="AH55" s="132"/>
      <c r="AI55" s="132"/>
      <c r="AJ55" s="132"/>
      <c r="AK55" s="132"/>
      <c r="AL55" s="132"/>
      <c r="AM55" s="132"/>
      <c r="AN55" s="134">
        <f>SUM(AG55,AT55)</f>
        <v>0</v>
      </c>
      <c r="AO55" s="132"/>
      <c r="AP55" s="132"/>
      <c r="AQ55" s="135" t="s">
        <v>82</v>
      </c>
      <c r="AR55" s="136"/>
      <c r="AS55" s="142">
        <v>0</v>
      </c>
      <c r="AT55" s="143">
        <f>ROUND(SUM(AV55:AW55),2)</f>
        <v>0</v>
      </c>
      <c r="AU55" s="144">
        <f>'SO 10 VRN - SO 01 Budova ...'!P86</f>
        <v>0</v>
      </c>
      <c r="AV55" s="143">
        <f>'SO 10 VRN - SO 01 Budova ...'!J32</f>
        <v>0</v>
      </c>
      <c r="AW55" s="143">
        <f>'SO 10 VRN - SO 01 Budova ...'!J33</f>
        <v>0</v>
      </c>
      <c r="AX55" s="143">
        <f>'SO 10 VRN - SO 01 Budova ...'!J34</f>
        <v>0</v>
      </c>
      <c r="AY55" s="143">
        <f>'SO 10 VRN - SO 01 Budova ...'!J35</f>
        <v>0</v>
      </c>
      <c r="AZ55" s="143">
        <f>'SO 10 VRN - SO 01 Budova ...'!F32</f>
        <v>0</v>
      </c>
      <c r="BA55" s="143">
        <f>'SO 10 VRN - SO 01 Budova ...'!F33</f>
        <v>0</v>
      </c>
      <c r="BB55" s="143">
        <f>'SO 10 VRN - SO 01 Budova ...'!F34</f>
        <v>0</v>
      </c>
      <c r="BC55" s="143">
        <f>'SO 10 VRN - SO 01 Budova ...'!F35</f>
        <v>0</v>
      </c>
      <c r="BD55" s="145">
        <f>'SO 10 VRN - SO 01 Budova ...'!F36</f>
        <v>0</v>
      </c>
      <c r="BT55" s="141" t="s">
        <v>78</v>
      </c>
      <c r="BV55" s="141" t="s">
        <v>71</v>
      </c>
      <c r="BW55" s="141" t="s">
        <v>88</v>
      </c>
      <c r="BX55" s="141" t="s">
        <v>77</v>
      </c>
      <c r="CL55" s="141" t="s">
        <v>21</v>
      </c>
    </row>
    <row r="56" spans="2:44" s="1" customFormat="1" ht="30" customHeight="1">
      <c r="B56" s="44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0"/>
    </row>
    <row r="57" spans="2:44" s="1" customFormat="1" ht="6.95" customHeight="1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70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 01 Budova - NEZP. - SO...'!C2" display="/"/>
    <hyperlink ref="A55" location="'SO 10 VRN - SO 01 Budova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89</v>
      </c>
      <c r="G1" s="149" t="s">
        <v>90</v>
      </c>
      <c r="H1" s="149"/>
      <c r="I1" s="150"/>
      <c r="J1" s="149" t="s">
        <v>91</v>
      </c>
      <c r="K1" s="148" t="s">
        <v>92</v>
      </c>
      <c r="L1" s="149" t="s">
        <v>93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ELEKTRICKÁ INSTALACE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95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96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97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98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ROUND(J84,2)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ROUND(SUM(BE84:BE174),2)</f>
        <v>0</v>
      </c>
      <c r="G32" s="45"/>
      <c r="H32" s="45"/>
      <c r="I32" s="168">
        <v>0.21</v>
      </c>
      <c r="J32" s="167">
        <f>ROUND(ROUND((SUM(BE84:BE174)),2)*I32,2)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ROUND(SUM(BF84:BF174),2)</f>
        <v>0</v>
      </c>
      <c r="G33" s="45"/>
      <c r="H33" s="45"/>
      <c r="I33" s="168">
        <v>0.15</v>
      </c>
      <c r="J33" s="167">
        <f>ROUND(ROUND((SUM(BF84:BF174)),2)*I33,2)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ROUND(SUM(BG84:BG174),2)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ROUND(SUM(BH84:BH174),2)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ROUND(SUM(BI84:BI174),2)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99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ELEKTRICKÁ INSTALACE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95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96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97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01 Budova - SO 01 Budova - Revitalizace výrobního areálu bývalé cihelny - způsobilé výdaje - ELEKTRICKÁ INSTALAC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100</v>
      </c>
      <c r="D58" s="169"/>
      <c r="E58" s="169"/>
      <c r="F58" s="169"/>
      <c r="G58" s="169"/>
      <c r="H58" s="169"/>
      <c r="I58" s="183"/>
      <c r="J58" s="184" t="s">
        <v>101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102</v>
      </c>
      <c r="D60" s="45"/>
      <c r="E60" s="45"/>
      <c r="F60" s="45"/>
      <c r="G60" s="45"/>
      <c r="H60" s="45"/>
      <c r="I60" s="154"/>
      <c r="J60" s="165">
        <f>J84</f>
        <v>0</v>
      </c>
      <c r="K60" s="49"/>
      <c r="AU60" s="22" t="s">
        <v>103</v>
      </c>
    </row>
    <row r="61" spans="2:11" s="8" customFormat="1" ht="24.95" customHeight="1">
      <c r="B61" s="187"/>
      <c r="C61" s="188"/>
      <c r="D61" s="189" t="s">
        <v>104</v>
      </c>
      <c r="E61" s="190"/>
      <c r="F61" s="190"/>
      <c r="G61" s="190"/>
      <c r="H61" s="190"/>
      <c r="I61" s="191"/>
      <c r="J61" s="192">
        <f>J85</f>
        <v>0</v>
      </c>
      <c r="K61" s="193"/>
    </row>
    <row r="62" spans="2:11" s="9" customFormat="1" ht="19.9" customHeight="1">
      <c r="B62" s="194"/>
      <c r="C62" s="195"/>
      <c r="D62" s="196" t="s">
        <v>105</v>
      </c>
      <c r="E62" s="197"/>
      <c r="F62" s="197"/>
      <c r="G62" s="197"/>
      <c r="H62" s="197"/>
      <c r="I62" s="198"/>
      <c r="J62" s="199">
        <f>J86</f>
        <v>0</v>
      </c>
      <c r="K62" s="200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54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76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69"/>
      <c r="L68" s="70"/>
    </row>
    <row r="69" spans="2:12" s="1" customFormat="1" ht="36.95" customHeight="1">
      <c r="B69" s="44"/>
      <c r="C69" s="71" t="s">
        <v>106</v>
      </c>
      <c r="D69" s="72"/>
      <c r="E69" s="72"/>
      <c r="F69" s="72"/>
      <c r="G69" s="72"/>
      <c r="H69" s="72"/>
      <c r="I69" s="201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201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16.5" customHeight="1">
      <c r="B72" s="44"/>
      <c r="C72" s="72"/>
      <c r="D72" s="72"/>
      <c r="E72" s="202" t="str">
        <f>E7</f>
        <v>Revitalizace výrobního areálu bývalé cihelny v. kat. úz. Krčín- výběrové řízení ELEKTRICKÁ INSTALACE</v>
      </c>
      <c r="F72" s="74"/>
      <c r="G72" s="74"/>
      <c r="H72" s="74"/>
      <c r="I72" s="201"/>
      <c r="J72" s="72"/>
      <c r="K72" s="72"/>
      <c r="L72" s="70"/>
    </row>
    <row r="73" spans="2:12" ht="13.5">
      <c r="B73" s="26"/>
      <c r="C73" s="74" t="s">
        <v>95</v>
      </c>
      <c r="D73" s="203"/>
      <c r="E73" s="203"/>
      <c r="F73" s="203"/>
      <c r="G73" s="203"/>
      <c r="H73" s="203"/>
      <c r="I73" s="146"/>
      <c r="J73" s="203"/>
      <c r="K73" s="203"/>
      <c r="L73" s="204"/>
    </row>
    <row r="74" spans="2:12" s="1" customFormat="1" ht="16.5" customHeight="1">
      <c r="B74" s="44"/>
      <c r="C74" s="72"/>
      <c r="D74" s="72"/>
      <c r="E74" s="202" t="s">
        <v>96</v>
      </c>
      <c r="F74" s="72"/>
      <c r="G74" s="72"/>
      <c r="H74" s="72"/>
      <c r="I74" s="201"/>
      <c r="J74" s="72"/>
      <c r="K74" s="72"/>
      <c r="L74" s="70"/>
    </row>
    <row r="75" spans="2:12" s="1" customFormat="1" ht="14.4" customHeight="1">
      <c r="B75" s="44"/>
      <c r="C75" s="74" t="s">
        <v>97</v>
      </c>
      <c r="D75" s="72"/>
      <c r="E75" s="72"/>
      <c r="F75" s="72"/>
      <c r="G75" s="72"/>
      <c r="H75" s="72"/>
      <c r="I75" s="201"/>
      <c r="J75" s="72"/>
      <c r="K75" s="72"/>
      <c r="L75" s="70"/>
    </row>
    <row r="76" spans="2:12" s="1" customFormat="1" ht="17.25" customHeight="1">
      <c r="B76" s="44"/>
      <c r="C76" s="72"/>
      <c r="D76" s="72"/>
      <c r="E76" s="80" t="str">
        <f>E11</f>
        <v>SO 01 Budova - SO 01 Budova - Revitalizace výrobního areálu bývalé cihelny - způsobilé výdaje - ELEKTRICKÁ INSTALAC</v>
      </c>
      <c r="F76" s="72"/>
      <c r="G76" s="72"/>
      <c r="H76" s="72"/>
      <c r="I76" s="201"/>
      <c r="J76" s="72"/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8" customHeight="1">
      <c r="B78" s="44"/>
      <c r="C78" s="74" t="s">
        <v>23</v>
      </c>
      <c r="D78" s="72"/>
      <c r="E78" s="72"/>
      <c r="F78" s="205" t="str">
        <f>F14</f>
        <v xml:space="preserve"> </v>
      </c>
      <c r="G78" s="72"/>
      <c r="H78" s="72"/>
      <c r="I78" s="206" t="s">
        <v>25</v>
      </c>
      <c r="J78" s="83" t="str">
        <f>IF(J14="","",J14)</f>
        <v>12. 12. 2018</v>
      </c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3.5">
      <c r="B80" s="44"/>
      <c r="C80" s="74" t="s">
        <v>27</v>
      </c>
      <c r="D80" s="72"/>
      <c r="E80" s="72"/>
      <c r="F80" s="205" t="str">
        <f>E17</f>
        <v xml:space="preserve"> </v>
      </c>
      <c r="G80" s="72"/>
      <c r="H80" s="72"/>
      <c r="I80" s="206" t="s">
        <v>32</v>
      </c>
      <c r="J80" s="205" t="str">
        <f>E23</f>
        <v xml:space="preserve"> </v>
      </c>
      <c r="K80" s="72"/>
      <c r="L80" s="70"/>
    </row>
    <row r="81" spans="2:12" s="1" customFormat="1" ht="14.4" customHeight="1">
      <c r="B81" s="44"/>
      <c r="C81" s="74" t="s">
        <v>30</v>
      </c>
      <c r="D81" s="72"/>
      <c r="E81" s="72"/>
      <c r="F81" s="205" t="str">
        <f>IF(E20="","",E20)</f>
        <v/>
      </c>
      <c r="G81" s="72"/>
      <c r="H81" s="72"/>
      <c r="I81" s="201"/>
      <c r="J81" s="72"/>
      <c r="K81" s="72"/>
      <c r="L81" s="70"/>
    </row>
    <row r="82" spans="2:12" s="1" customFormat="1" ht="10.3" customHeight="1">
      <c r="B82" s="44"/>
      <c r="C82" s="72"/>
      <c r="D82" s="72"/>
      <c r="E82" s="72"/>
      <c r="F82" s="72"/>
      <c r="G82" s="72"/>
      <c r="H82" s="72"/>
      <c r="I82" s="201"/>
      <c r="J82" s="72"/>
      <c r="K82" s="72"/>
      <c r="L82" s="70"/>
    </row>
    <row r="83" spans="2:20" s="10" customFormat="1" ht="29.25" customHeight="1">
      <c r="B83" s="207"/>
      <c r="C83" s="208" t="s">
        <v>107</v>
      </c>
      <c r="D83" s="209" t="s">
        <v>54</v>
      </c>
      <c r="E83" s="209" t="s">
        <v>50</v>
      </c>
      <c r="F83" s="209" t="s">
        <v>108</v>
      </c>
      <c r="G83" s="209" t="s">
        <v>109</v>
      </c>
      <c r="H83" s="209" t="s">
        <v>110</v>
      </c>
      <c r="I83" s="210" t="s">
        <v>111</v>
      </c>
      <c r="J83" s="209" t="s">
        <v>101</v>
      </c>
      <c r="K83" s="211" t="s">
        <v>112</v>
      </c>
      <c r="L83" s="212"/>
      <c r="M83" s="100" t="s">
        <v>113</v>
      </c>
      <c r="N83" s="101" t="s">
        <v>39</v>
      </c>
      <c r="O83" s="101" t="s">
        <v>114</v>
      </c>
      <c r="P83" s="101" t="s">
        <v>115</v>
      </c>
      <c r="Q83" s="101" t="s">
        <v>116</v>
      </c>
      <c r="R83" s="101" t="s">
        <v>117</v>
      </c>
      <c r="S83" s="101" t="s">
        <v>118</v>
      </c>
      <c r="T83" s="102" t="s">
        <v>119</v>
      </c>
    </row>
    <row r="84" spans="2:63" s="1" customFormat="1" ht="29.25" customHeight="1">
      <c r="B84" s="44"/>
      <c r="C84" s="106" t="s">
        <v>102</v>
      </c>
      <c r="D84" s="72"/>
      <c r="E84" s="72"/>
      <c r="F84" s="72"/>
      <c r="G84" s="72"/>
      <c r="H84" s="72"/>
      <c r="I84" s="201"/>
      <c r="J84" s="213">
        <f>BK84</f>
        <v>0</v>
      </c>
      <c r="K84" s="72"/>
      <c r="L84" s="70"/>
      <c r="M84" s="103"/>
      <c r="N84" s="104"/>
      <c r="O84" s="104"/>
      <c r="P84" s="214">
        <f>P85</f>
        <v>0</v>
      </c>
      <c r="Q84" s="104"/>
      <c r="R84" s="214">
        <f>R85</f>
        <v>0</v>
      </c>
      <c r="S84" s="104"/>
      <c r="T84" s="215">
        <f>T85</f>
        <v>0</v>
      </c>
      <c r="AT84" s="22" t="s">
        <v>68</v>
      </c>
      <c r="AU84" s="22" t="s">
        <v>103</v>
      </c>
      <c r="BK84" s="216">
        <f>BK85</f>
        <v>0</v>
      </c>
    </row>
    <row r="85" spans="2:63" s="11" customFormat="1" ht="37.4" customHeight="1">
      <c r="B85" s="217"/>
      <c r="C85" s="218"/>
      <c r="D85" s="219" t="s">
        <v>68</v>
      </c>
      <c r="E85" s="220" t="s">
        <v>120</v>
      </c>
      <c r="F85" s="220" t="s">
        <v>121</v>
      </c>
      <c r="G85" s="218"/>
      <c r="H85" s="218"/>
      <c r="I85" s="221"/>
      <c r="J85" s="222">
        <f>BK85</f>
        <v>0</v>
      </c>
      <c r="K85" s="218"/>
      <c r="L85" s="223"/>
      <c r="M85" s="224"/>
      <c r="N85" s="225"/>
      <c r="O85" s="225"/>
      <c r="P85" s="226">
        <f>P86</f>
        <v>0</v>
      </c>
      <c r="Q85" s="225"/>
      <c r="R85" s="226">
        <f>R86</f>
        <v>0</v>
      </c>
      <c r="S85" s="225"/>
      <c r="T85" s="227">
        <f>T86</f>
        <v>0</v>
      </c>
      <c r="AR85" s="228" t="s">
        <v>78</v>
      </c>
      <c r="AT85" s="229" t="s">
        <v>68</v>
      </c>
      <c r="AU85" s="229" t="s">
        <v>69</v>
      </c>
      <c r="AY85" s="228" t="s">
        <v>122</v>
      </c>
      <c r="BK85" s="230">
        <f>BK86</f>
        <v>0</v>
      </c>
    </row>
    <row r="86" spans="2:63" s="11" customFormat="1" ht="19.9" customHeight="1">
      <c r="B86" s="217"/>
      <c r="C86" s="218"/>
      <c r="D86" s="219" t="s">
        <v>68</v>
      </c>
      <c r="E86" s="231" t="s">
        <v>123</v>
      </c>
      <c r="F86" s="231" t="s">
        <v>124</v>
      </c>
      <c r="G86" s="218"/>
      <c r="H86" s="218"/>
      <c r="I86" s="221"/>
      <c r="J86" s="232">
        <f>BK86</f>
        <v>0</v>
      </c>
      <c r="K86" s="218"/>
      <c r="L86" s="223"/>
      <c r="M86" s="224"/>
      <c r="N86" s="225"/>
      <c r="O86" s="225"/>
      <c r="P86" s="226">
        <f>SUM(P87:P174)</f>
        <v>0</v>
      </c>
      <c r="Q86" s="225"/>
      <c r="R86" s="226">
        <f>SUM(R87:R174)</f>
        <v>0</v>
      </c>
      <c r="S86" s="225"/>
      <c r="T86" s="227">
        <f>SUM(T87:T174)</f>
        <v>0</v>
      </c>
      <c r="AR86" s="228" t="s">
        <v>78</v>
      </c>
      <c r="AT86" s="229" t="s">
        <v>68</v>
      </c>
      <c r="AU86" s="229" t="s">
        <v>76</v>
      </c>
      <c r="AY86" s="228" t="s">
        <v>122</v>
      </c>
      <c r="BK86" s="230">
        <f>SUM(BK87:BK174)</f>
        <v>0</v>
      </c>
    </row>
    <row r="87" spans="2:65" s="1" customFormat="1" ht="16.5" customHeight="1">
      <c r="B87" s="44"/>
      <c r="C87" s="233" t="s">
        <v>78</v>
      </c>
      <c r="D87" s="233" t="s">
        <v>125</v>
      </c>
      <c r="E87" s="234" t="s">
        <v>126</v>
      </c>
      <c r="F87" s="235" t="s">
        <v>127</v>
      </c>
      <c r="G87" s="236" t="s">
        <v>128</v>
      </c>
      <c r="H87" s="237">
        <v>119</v>
      </c>
      <c r="I87" s="238"/>
      <c r="J87" s="239">
        <f>ROUND(I87*H87,2)</f>
        <v>0</v>
      </c>
      <c r="K87" s="235" t="s">
        <v>21</v>
      </c>
      <c r="L87" s="70"/>
      <c r="M87" s="240" t="s">
        <v>21</v>
      </c>
      <c r="N87" s="241" t="s">
        <v>40</v>
      </c>
      <c r="O87" s="45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2" t="s">
        <v>129</v>
      </c>
      <c r="AT87" s="22" t="s">
        <v>125</v>
      </c>
      <c r="AU87" s="22" t="s">
        <v>78</v>
      </c>
      <c r="AY87" s="22" t="s">
        <v>122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2" t="s">
        <v>76</v>
      </c>
      <c r="BK87" s="244">
        <f>ROUND(I87*H87,2)</f>
        <v>0</v>
      </c>
      <c r="BL87" s="22" t="s">
        <v>129</v>
      </c>
      <c r="BM87" s="22" t="s">
        <v>130</v>
      </c>
    </row>
    <row r="88" spans="2:51" s="12" customFormat="1" ht="13.5">
      <c r="B88" s="245"/>
      <c r="C88" s="246"/>
      <c r="D88" s="247" t="s">
        <v>131</v>
      </c>
      <c r="E88" s="248" t="s">
        <v>21</v>
      </c>
      <c r="F88" s="249" t="s">
        <v>132</v>
      </c>
      <c r="G88" s="246"/>
      <c r="H88" s="250">
        <v>119</v>
      </c>
      <c r="I88" s="251"/>
      <c r="J88" s="246"/>
      <c r="K88" s="246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131</v>
      </c>
      <c r="AU88" s="256" t="s">
        <v>78</v>
      </c>
      <c r="AV88" s="12" t="s">
        <v>78</v>
      </c>
      <c r="AW88" s="12" t="s">
        <v>33</v>
      </c>
      <c r="AX88" s="12" t="s">
        <v>76</v>
      </c>
      <c r="AY88" s="256" t="s">
        <v>122</v>
      </c>
    </row>
    <row r="89" spans="2:65" s="1" customFormat="1" ht="16.5" customHeight="1">
      <c r="B89" s="44"/>
      <c r="C89" s="233" t="s">
        <v>133</v>
      </c>
      <c r="D89" s="233" t="s">
        <v>125</v>
      </c>
      <c r="E89" s="234" t="s">
        <v>134</v>
      </c>
      <c r="F89" s="235" t="s">
        <v>135</v>
      </c>
      <c r="G89" s="236" t="s">
        <v>136</v>
      </c>
      <c r="H89" s="237">
        <v>1</v>
      </c>
      <c r="I89" s="238"/>
      <c r="J89" s="239">
        <f>ROUND(I89*H89,2)</f>
        <v>0</v>
      </c>
      <c r="K89" s="235" t="s">
        <v>21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129</v>
      </c>
      <c r="AT89" s="22" t="s">
        <v>125</v>
      </c>
      <c r="AU89" s="22" t="s">
        <v>78</v>
      </c>
      <c r="AY89" s="22" t="s">
        <v>122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129</v>
      </c>
      <c r="BM89" s="22" t="s">
        <v>137</v>
      </c>
    </row>
    <row r="90" spans="2:51" s="12" customFormat="1" ht="13.5">
      <c r="B90" s="245"/>
      <c r="C90" s="246"/>
      <c r="D90" s="247" t="s">
        <v>131</v>
      </c>
      <c r="E90" s="248" t="s">
        <v>21</v>
      </c>
      <c r="F90" s="249" t="s">
        <v>138</v>
      </c>
      <c r="G90" s="246"/>
      <c r="H90" s="250">
        <v>1</v>
      </c>
      <c r="I90" s="251"/>
      <c r="J90" s="246"/>
      <c r="K90" s="246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131</v>
      </c>
      <c r="AU90" s="256" t="s">
        <v>78</v>
      </c>
      <c r="AV90" s="12" t="s">
        <v>78</v>
      </c>
      <c r="AW90" s="12" t="s">
        <v>33</v>
      </c>
      <c r="AX90" s="12" t="s">
        <v>76</v>
      </c>
      <c r="AY90" s="256" t="s">
        <v>122</v>
      </c>
    </row>
    <row r="91" spans="2:65" s="1" customFormat="1" ht="16.5" customHeight="1">
      <c r="B91" s="44"/>
      <c r="C91" s="233" t="s">
        <v>139</v>
      </c>
      <c r="D91" s="233" t="s">
        <v>125</v>
      </c>
      <c r="E91" s="234" t="s">
        <v>140</v>
      </c>
      <c r="F91" s="235" t="s">
        <v>141</v>
      </c>
      <c r="G91" s="236" t="s">
        <v>136</v>
      </c>
      <c r="H91" s="237">
        <v>4</v>
      </c>
      <c r="I91" s="238"/>
      <c r="J91" s="239">
        <f>ROUND(I91*H91,2)</f>
        <v>0</v>
      </c>
      <c r="K91" s="235" t="s">
        <v>21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129</v>
      </c>
      <c r="AT91" s="22" t="s">
        <v>125</v>
      </c>
      <c r="AU91" s="22" t="s">
        <v>78</v>
      </c>
      <c r="AY91" s="22" t="s">
        <v>122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129</v>
      </c>
      <c r="BM91" s="22" t="s">
        <v>142</v>
      </c>
    </row>
    <row r="92" spans="2:51" s="12" customFormat="1" ht="13.5">
      <c r="B92" s="245"/>
      <c r="C92" s="246"/>
      <c r="D92" s="247" t="s">
        <v>131</v>
      </c>
      <c r="E92" s="248" t="s">
        <v>21</v>
      </c>
      <c r="F92" s="249" t="s">
        <v>143</v>
      </c>
      <c r="G92" s="246"/>
      <c r="H92" s="250">
        <v>4</v>
      </c>
      <c r="I92" s="251"/>
      <c r="J92" s="246"/>
      <c r="K92" s="246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131</v>
      </c>
      <c r="AU92" s="256" t="s">
        <v>78</v>
      </c>
      <c r="AV92" s="12" t="s">
        <v>78</v>
      </c>
      <c r="AW92" s="12" t="s">
        <v>33</v>
      </c>
      <c r="AX92" s="12" t="s">
        <v>76</v>
      </c>
      <c r="AY92" s="256" t="s">
        <v>122</v>
      </c>
    </row>
    <row r="93" spans="2:65" s="1" customFormat="1" ht="16.5" customHeight="1">
      <c r="B93" s="44"/>
      <c r="C93" s="233" t="s">
        <v>144</v>
      </c>
      <c r="D93" s="233" t="s">
        <v>125</v>
      </c>
      <c r="E93" s="234" t="s">
        <v>145</v>
      </c>
      <c r="F93" s="235" t="s">
        <v>146</v>
      </c>
      <c r="G93" s="236" t="s">
        <v>147</v>
      </c>
      <c r="H93" s="237">
        <v>1.5</v>
      </c>
      <c r="I93" s="238"/>
      <c r="J93" s="239">
        <f>ROUND(I93*H93,2)</f>
        <v>0</v>
      </c>
      <c r="K93" s="235" t="s">
        <v>21</v>
      </c>
      <c r="L93" s="70"/>
      <c r="M93" s="240" t="s">
        <v>21</v>
      </c>
      <c r="N93" s="241" t="s">
        <v>40</v>
      </c>
      <c r="O93" s="45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2" t="s">
        <v>129</v>
      </c>
      <c r="AT93" s="22" t="s">
        <v>125</v>
      </c>
      <c r="AU93" s="22" t="s">
        <v>78</v>
      </c>
      <c r="AY93" s="22" t="s">
        <v>122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129</v>
      </c>
      <c r="BM93" s="22" t="s">
        <v>148</v>
      </c>
    </row>
    <row r="94" spans="2:51" s="12" customFormat="1" ht="13.5">
      <c r="B94" s="245"/>
      <c r="C94" s="246"/>
      <c r="D94" s="247" t="s">
        <v>131</v>
      </c>
      <c r="E94" s="248" t="s">
        <v>21</v>
      </c>
      <c r="F94" s="249" t="s">
        <v>149</v>
      </c>
      <c r="G94" s="246"/>
      <c r="H94" s="250">
        <v>1.5</v>
      </c>
      <c r="I94" s="251"/>
      <c r="J94" s="246"/>
      <c r="K94" s="246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131</v>
      </c>
      <c r="AU94" s="256" t="s">
        <v>78</v>
      </c>
      <c r="AV94" s="12" t="s">
        <v>78</v>
      </c>
      <c r="AW94" s="12" t="s">
        <v>33</v>
      </c>
      <c r="AX94" s="12" t="s">
        <v>76</v>
      </c>
      <c r="AY94" s="256" t="s">
        <v>122</v>
      </c>
    </row>
    <row r="95" spans="2:65" s="1" customFormat="1" ht="16.5" customHeight="1">
      <c r="B95" s="44"/>
      <c r="C95" s="233" t="s">
        <v>150</v>
      </c>
      <c r="D95" s="233" t="s">
        <v>125</v>
      </c>
      <c r="E95" s="234" t="s">
        <v>151</v>
      </c>
      <c r="F95" s="235" t="s">
        <v>152</v>
      </c>
      <c r="G95" s="236" t="s">
        <v>147</v>
      </c>
      <c r="H95" s="237">
        <v>1</v>
      </c>
      <c r="I95" s="238"/>
      <c r="J95" s="239">
        <f>ROUND(I95*H95,2)</f>
        <v>0</v>
      </c>
      <c r="K95" s="235" t="s">
        <v>21</v>
      </c>
      <c r="L95" s="70"/>
      <c r="M95" s="240" t="s">
        <v>21</v>
      </c>
      <c r="N95" s="241" t="s">
        <v>40</v>
      </c>
      <c r="O95" s="45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2" t="s">
        <v>129</v>
      </c>
      <c r="AT95" s="22" t="s">
        <v>125</v>
      </c>
      <c r="AU95" s="22" t="s">
        <v>78</v>
      </c>
      <c r="AY95" s="22" t="s">
        <v>122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2" t="s">
        <v>76</v>
      </c>
      <c r="BK95" s="244">
        <f>ROUND(I95*H95,2)</f>
        <v>0</v>
      </c>
      <c r="BL95" s="22" t="s">
        <v>129</v>
      </c>
      <c r="BM95" s="22" t="s">
        <v>153</v>
      </c>
    </row>
    <row r="96" spans="2:51" s="12" customFormat="1" ht="13.5">
      <c r="B96" s="245"/>
      <c r="C96" s="246"/>
      <c r="D96" s="247" t="s">
        <v>131</v>
      </c>
      <c r="E96" s="248" t="s">
        <v>21</v>
      </c>
      <c r="F96" s="249" t="s">
        <v>138</v>
      </c>
      <c r="G96" s="246"/>
      <c r="H96" s="250">
        <v>1</v>
      </c>
      <c r="I96" s="251"/>
      <c r="J96" s="246"/>
      <c r="K96" s="246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131</v>
      </c>
      <c r="AU96" s="256" t="s">
        <v>78</v>
      </c>
      <c r="AV96" s="12" t="s">
        <v>78</v>
      </c>
      <c r="AW96" s="12" t="s">
        <v>33</v>
      </c>
      <c r="AX96" s="12" t="s">
        <v>76</v>
      </c>
      <c r="AY96" s="256" t="s">
        <v>122</v>
      </c>
    </row>
    <row r="97" spans="2:65" s="1" customFormat="1" ht="16.5" customHeight="1">
      <c r="B97" s="44"/>
      <c r="C97" s="233" t="s">
        <v>154</v>
      </c>
      <c r="D97" s="233" t="s">
        <v>125</v>
      </c>
      <c r="E97" s="234" t="s">
        <v>155</v>
      </c>
      <c r="F97" s="235" t="s">
        <v>156</v>
      </c>
      <c r="G97" s="236" t="s">
        <v>136</v>
      </c>
      <c r="H97" s="237">
        <v>1</v>
      </c>
      <c r="I97" s="238"/>
      <c r="J97" s="239">
        <f>ROUND(I97*H97,2)</f>
        <v>0</v>
      </c>
      <c r="K97" s="235" t="s">
        <v>21</v>
      </c>
      <c r="L97" s="70"/>
      <c r="M97" s="240" t="s">
        <v>21</v>
      </c>
      <c r="N97" s="241" t="s">
        <v>40</v>
      </c>
      <c r="O97" s="45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2" t="s">
        <v>129</v>
      </c>
      <c r="AT97" s="22" t="s">
        <v>125</v>
      </c>
      <c r="AU97" s="22" t="s">
        <v>78</v>
      </c>
      <c r="AY97" s="22" t="s">
        <v>122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2" t="s">
        <v>76</v>
      </c>
      <c r="BK97" s="244">
        <f>ROUND(I97*H97,2)</f>
        <v>0</v>
      </c>
      <c r="BL97" s="22" t="s">
        <v>129</v>
      </c>
      <c r="BM97" s="22" t="s">
        <v>157</v>
      </c>
    </row>
    <row r="98" spans="2:51" s="12" customFormat="1" ht="13.5">
      <c r="B98" s="245"/>
      <c r="C98" s="246"/>
      <c r="D98" s="247" t="s">
        <v>131</v>
      </c>
      <c r="E98" s="248" t="s">
        <v>21</v>
      </c>
      <c r="F98" s="249" t="s">
        <v>138</v>
      </c>
      <c r="G98" s="246"/>
      <c r="H98" s="250">
        <v>1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131</v>
      </c>
      <c r="AU98" s="256" t="s">
        <v>78</v>
      </c>
      <c r="AV98" s="12" t="s">
        <v>78</v>
      </c>
      <c r="AW98" s="12" t="s">
        <v>33</v>
      </c>
      <c r="AX98" s="12" t="s">
        <v>76</v>
      </c>
      <c r="AY98" s="256" t="s">
        <v>122</v>
      </c>
    </row>
    <row r="99" spans="2:65" s="1" customFormat="1" ht="16.5" customHeight="1">
      <c r="B99" s="44"/>
      <c r="C99" s="233" t="s">
        <v>158</v>
      </c>
      <c r="D99" s="233" t="s">
        <v>125</v>
      </c>
      <c r="E99" s="234" t="s">
        <v>159</v>
      </c>
      <c r="F99" s="235" t="s">
        <v>160</v>
      </c>
      <c r="G99" s="236" t="s">
        <v>136</v>
      </c>
      <c r="H99" s="237">
        <v>1</v>
      </c>
      <c r="I99" s="238"/>
      <c r="J99" s="239">
        <f>ROUND(I99*H99,2)</f>
        <v>0</v>
      </c>
      <c r="K99" s="235" t="s">
        <v>21</v>
      </c>
      <c r="L99" s="70"/>
      <c r="M99" s="240" t="s">
        <v>21</v>
      </c>
      <c r="N99" s="241" t="s">
        <v>40</v>
      </c>
      <c r="O99" s="45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2" t="s">
        <v>129</v>
      </c>
      <c r="AT99" s="22" t="s">
        <v>125</v>
      </c>
      <c r="AU99" s="22" t="s">
        <v>78</v>
      </c>
      <c r="AY99" s="22" t="s">
        <v>122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2" t="s">
        <v>76</v>
      </c>
      <c r="BK99" s="244">
        <f>ROUND(I99*H99,2)</f>
        <v>0</v>
      </c>
      <c r="BL99" s="22" t="s">
        <v>129</v>
      </c>
      <c r="BM99" s="22" t="s">
        <v>161</v>
      </c>
    </row>
    <row r="100" spans="2:51" s="12" customFormat="1" ht="13.5">
      <c r="B100" s="245"/>
      <c r="C100" s="246"/>
      <c r="D100" s="247" t="s">
        <v>131</v>
      </c>
      <c r="E100" s="248" t="s">
        <v>21</v>
      </c>
      <c r="F100" s="249" t="s">
        <v>138</v>
      </c>
      <c r="G100" s="246"/>
      <c r="H100" s="250">
        <v>1</v>
      </c>
      <c r="I100" s="251"/>
      <c r="J100" s="246"/>
      <c r="K100" s="246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131</v>
      </c>
      <c r="AU100" s="256" t="s">
        <v>78</v>
      </c>
      <c r="AV100" s="12" t="s">
        <v>78</v>
      </c>
      <c r="AW100" s="12" t="s">
        <v>33</v>
      </c>
      <c r="AX100" s="12" t="s">
        <v>76</v>
      </c>
      <c r="AY100" s="256" t="s">
        <v>122</v>
      </c>
    </row>
    <row r="101" spans="2:65" s="1" customFormat="1" ht="16.5" customHeight="1">
      <c r="B101" s="44"/>
      <c r="C101" s="233" t="s">
        <v>162</v>
      </c>
      <c r="D101" s="233" t="s">
        <v>125</v>
      </c>
      <c r="E101" s="234" t="s">
        <v>163</v>
      </c>
      <c r="F101" s="235" t="s">
        <v>164</v>
      </c>
      <c r="G101" s="236" t="s">
        <v>136</v>
      </c>
      <c r="H101" s="237">
        <v>4</v>
      </c>
      <c r="I101" s="238"/>
      <c r="J101" s="239">
        <f>ROUND(I101*H101,2)</f>
        <v>0</v>
      </c>
      <c r="K101" s="235" t="s">
        <v>21</v>
      </c>
      <c r="L101" s="70"/>
      <c r="M101" s="240" t="s">
        <v>21</v>
      </c>
      <c r="N101" s="241" t="s">
        <v>40</v>
      </c>
      <c r="O101" s="45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2" t="s">
        <v>129</v>
      </c>
      <c r="AT101" s="22" t="s">
        <v>125</v>
      </c>
      <c r="AU101" s="22" t="s">
        <v>78</v>
      </c>
      <c r="AY101" s="22" t="s">
        <v>122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2" t="s">
        <v>76</v>
      </c>
      <c r="BK101" s="244">
        <f>ROUND(I101*H101,2)</f>
        <v>0</v>
      </c>
      <c r="BL101" s="22" t="s">
        <v>129</v>
      </c>
      <c r="BM101" s="22" t="s">
        <v>165</v>
      </c>
    </row>
    <row r="102" spans="2:51" s="12" customFormat="1" ht="13.5">
      <c r="B102" s="245"/>
      <c r="C102" s="246"/>
      <c r="D102" s="247" t="s">
        <v>131</v>
      </c>
      <c r="E102" s="248" t="s">
        <v>21</v>
      </c>
      <c r="F102" s="249" t="s">
        <v>143</v>
      </c>
      <c r="G102" s="246"/>
      <c r="H102" s="250">
        <v>4</v>
      </c>
      <c r="I102" s="251"/>
      <c r="J102" s="246"/>
      <c r="K102" s="246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131</v>
      </c>
      <c r="AU102" s="256" t="s">
        <v>78</v>
      </c>
      <c r="AV102" s="12" t="s">
        <v>78</v>
      </c>
      <c r="AW102" s="12" t="s">
        <v>33</v>
      </c>
      <c r="AX102" s="12" t="s">
        <v>76</v>
      </c>
      <c r="AY102" s="256" t="s">
        <v>122</v>
      </c>
    </row>
    <row r="103" spans="2:65" s="1" customFormat="1" ht="16.5" customHeight="1">
      <c r="B103" s="44"/>
      <c r="C103" s="233" t="s">
        <v>166</v>
      </c>
      <c r="D103" s="233" t="s">
        <v>125</v>
      </c>
      <c r="E103" s="234" t="s">
        <v>167</v>
      </c>
      <c r="F103" s="235" t="s">
        <v>168</v>
      </c>
      <c r="G103" s="236" t="s">
        <v>136</v>
      </c>
      <c r="H103" s="237">
        <v>2</v>
      </c>
      <c r="I103" s="238"/>
      <c r="J103" s="239">
        <f>ROUND(I103*H103,2)</f>
        <v>0</v>
      </c>
      <c r="K103" s="235" t="s">
        <v>21</v>
      </c>
      <c r="L103" s="70"/>
      <c r="M103" s="240" t="s">
        <v>21</v>
      </c>
      <c r="N103" s="241" t="s">
        <v>40</v>
      </c>
      <c r="O103" s="45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2" t="s">
        <v>129</v>
      </c>
      <c r="AT103" s="22" t="s">
        <v>125</v>
      </c>
      <c r="AU103" s="22" t="s">
        <v>78</v>
      </c>
      <c r="AY103" s="22" t="s">
        <v>122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2" t="s">
        <v>76</v>
      </c>
      <c r="BK103" s="244">
        <f>ROUND(I103*H103,2)</f>
        <v>0</v>
      </c>
      <c r="BL103" s="22" t="s">
        <v>129</v>
      </c>
      <c r="BM103" s="22" t="s">
        <v>169</v>
      </c>
    </row>
    <row r="104" spans="2:51" s="12" customFormat="1" ht="13.5">
      <c r="B104" s="245"/>
      <c r="C104" s="246"/>
      <c r="D104" s="247" t="s">
        <v>131</v>
      </c>
      <c r="E104" s="248" t="s">
        <v>21</v>
      </c>
      <c r="F104" s="249" t="s">
        <v>170</v>
      </c>
      <c r="G104" s="246"/>
      <c r="H104" s="250">
        <v>2</v>
      </c>
      <c r="I104" s="251"/>
      <c r="J104" s="246"/>
      <c r="K104" s="246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131</v>
      </c>
      <c r="AU104" s="256" t="s">
        <v>78</v>
      </c>
      <c r="AV104" s="12" t="s">
        <v>78</v>
      </c>
      <c r="AW104" s="12" t="s">
        <v>33</v>
      </c>
      <c r="AX104" s="12" t="s">
        <v>76</v>
      </c>
      <c r="AY104" s="256" t="s">
        <v>122</v>
      </c>
    </row>
    <row r="105" spans="2:65" s="1" customFormat="1" ht="16.5" customHeight="1">
      <c r="B105" s="44"/>
      <c r="C105" s="233" t="s">
        <v>171</v>
      </c>
      <c r="D105" s="233" t="s">
        <v>125</v>
      </c>
      <c r="E105" s="234" t="s">
        <v>172</v>
      </c>
      <c r="F105" s="235" t="s">
        <v>173</v>
      </c>
      <c r="G105" s="236" t="s">
        <v>136</v>
      </c>
      <c r="H105" s="237">
        <v>1</v>
      </c>
      <c r="I105" s="238"/>
      <c r="J105" s="239">
        <f>ROUND(I105*H105,2)</f>
        <v>0</v>
      </c>
      <c r="K105" s="235" t="s">
        <v>21</v>
      </c>
      <c r="L105" s="70"/>
      <c r="M105" s="240" t="s">
        <v>21</v>
      </c>
      <c r="N105" s="241" t="s">
        <v>40</v>
      </c>
      <c r="O105" s="45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2" t="s">
        <v>129</v>
      </c>
      <c r="AT105" s="22" t="s">
        <v>125</v>
      </c>
      <c r="AU105" s="22" t="s">
        <v>78</v>
      </c>
      <c r="AY105" s="22" t="s">
        <v>122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2" t="s">
        <v>76</v>
      </c>
      <c r="BK105" s="244">
        <f>ROUND(I105*H105,2)</f>
        <v>0</v>
      </c>
      <c r="BL105" s="22" t="s">
        <v>129</v>
      </c>
      <c r="BM105" s="22" t="s">
        <v>174</v>
      </c>
    </row>
    <row r="106" spans="2:51" s="12" customFormat="1" ht="13.5">
      <c r="B106" s="245"/>
      <c r="C106" s="246"/>
      <c r="D106" s="247" t="s">
        <v>131</v>
      </c>
      <c r="E106" s="248" t="s">
        <v>21</v>
      </c>
      <c r="F106" s="249" t="s">
        <v>138</v>
      </c>
      <c r="G106" s="246"/>
      <c r="H106" s="250">
        <v>1</v>
      </c>
      <c r="I106" s="251"/>
      <c r="J106" s="246"/>
      <c r="K106" s="246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131</v>
      </c>
      <c r="AU106" s="256" t="s">
        <v>78</v>
      </c>
      <c r="AV106" s="12" t="s">
        <v>78</v>
      </c>
      <c r="AW106" s="12" t="s">
        <v>33</v>
      </c>
      <c r="AX106" s="12" t="s">
        <v>76</v>
      </c>
      <c r="AY106" s="256" t="s">
        <v>122</v>
      </c>
    </row>
    <row r="107" spans="2:65" s="1" customFormat="1" ht="16.5" customHeight="1">
      <c r="B107" s="44"/>
      <c r="C107" s="233" t="s">
        <v>175</v>
      </c>
      <c r="D107" s="233" t="s">
        <v>125</v>
      </c>
      <c r="E107" s="234" t="s">
        <v>176</v>
      </c>
      <c r="F107" s="235" t="s">
        <v>177</v>
      </c>
      <c r="G107" s="236" t="s">
        <v>136</v>
      </c>
      <c r="H107" s="237">
        <v>2</v>
      </c>
      <c r="I107" s="238"/>
      <c r="J107" s="239">
        <f>ROUND(I107*H107,2)</f>
        <v>0</v>
      </c>
      <c r="K107" s="235" t="s">
        <v>21</v>
      </c>
      <c r="L107" s="70"/>
      <c r="M107" s="240" t="s">
        <v>21</v>
      </c>
      <c r="N107" s="241" t="s">
        <v>40</v>
      </c>
      <c r="O107" s="45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2" t="s">
        <v>129</v>
      </c>
      <c r="AT107" s="22" t="s">
        <v>125</v>
      </c>
      <c r="AU107" s="22" t="s">
        <v>78</v>
      </c>
      <c r="AY107" s="22" t="s">
        <v>122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2" t="s">
        <v>76</v>
      </c>
      <c r="BK107" s="244">
        <f>ROUND(I107*H107,2)</f>
        <v>0</v>
      </c>
      <c r="BL107" s="22" t="s">
        <v>129</v>
      </c>
      <c r="BM107" s="22" t="s">
        <v>178</v>
      </c>
    </row>
    <row r="108" spans="2:51" s="12" customFormat="1" ht="13.5">
      <c r="B108" s="245"/>
      <c r="C108" s="246"/>
      <c r="D108" s="247" t="s">
        <v>131</v>
      </c>
      <c r="E108" s="248" t="s">
        <v>21</v>
      </c>
      <c r="F108" s="249" t="s">
        <v>170</v>
      </c>
      <c r="G108" s="246"/>
      <c r="H108" s="250">
        <v>2</v>
      </c>
      <c r="I108" s="251"/>
      <c r="J108" s="246"/>
      <c r="K108" s="246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131</v>
      </c>
      <c r="AU108" s="256" t="s">
        <v>78</v>
      </c>
      <c r="AV108" s="12" t="s">
        <v>78</v>
      </c>
      <c r="AW108" s="12" t="s">
        <v>33</v>
      </c>
      <c r="AX108" s="12" t="s">
        <v>76</v>
      </c>
      <c r="AY108" s="256" t="s">
        <v>122</v>
      </c>
    </row>
    <row r="109" spans="2:65" s="1" customFormat="1" ht="16.5" customHeight="1">
      <c r="B109" s="44"/>
      <c r="C109" s="233" t="s">
        <v>179</v>
      </c>
      <c r="D109" s="233" t="s">
        <v>125</v>
      </c>
      <c r="E109" s="234" t="s">
        <v>180</v>
      </c>
      <c r="F109" s="235" t="s">
        <v>181</v>
      </c>
      <c r="G109" s="236" t="s">
        <v>136</v>
      </c>
      <c r="H109" s="237">
        <v>2</v>
      </c>
      <c r="I109" s="238"/>
      <c r="J109" s="239">
        <f>ROUND(I109*H109,2)</f>
        <v>0</v>
      </c>
      <c r="K109" s="235" t="s">
        <v>21</v>
      </c>
      <c r="L109" s="70"/>
      <c r="M109" s="240" t="s">
        <v>21</v>
      </c>
      <c r="N109" s="241" t="s">
        <v>40</v>
      </c>
      <c r="O109" s="45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2" t="s">
        <v>129</v>
      </c>
      <c r="AT109" s="22" t="s">
        <v>125</v>
      </c>
      <c r="AU109" s="22" t="s">
        <v>78</v>
      </c>
      <c r="AY109" s="22" t="s">
        <v>122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2" t="s">
        <v>76</v>
      </c>
      <c r="BK109" s="244">
        <f>ROUND(I109*H109,2)</f>
        <v>0</v>
      </c>
      <c r="BL109" s="22" t="s">
        <v>129</v>
      </c>
      <c r="BM109" s="22" t="s">
        <v>182</v>
      </c>
    </row>
    <row r="110" spans="2:51" s="12" customFormat="1" ht="13.5">
      <c r="B110" s="245"/>
      <c r="C110" s="246"/>
      <c r="D110" s="247" t="s">
        <v>131</v>
      </c>
      <c r="E110" s="248" t="s">
        <v>21</v>
      </c>
      <c r="F110" s="249" t="s">
        <v>170</v>
      </c>
      <c r="G110" s="246"/>
      <c r="H110" s="250">
        <v>2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131</v>
      </c>
      <c r="AU110" s="256" t="s">
        <v>78</v>
      </c>
      <c r="AV110" s="12" t="s">
        <v>78</v>
      </c>
      <c r="AW110" s="12" t="s">
        <v>33</v>
      </c>
      <c r="AX110" s="12" t="s">
        <v>76</v>
      </c>
      <c r="AY110" s="256" t="s">
        <v>122</v>
      </c>
    </row>
    <row r="111" spans="2:65" s="1" customFormat="1" ht="16.5" customHeight="1">
      <c r="B111" s="44"/>
      <c r="C111" s="233" t="s">
        <v>183</v>
      </c>
      <c r="D111" s="233" t="s">
        <v>125</v>
      </c>
      <c r="E111" s="234" t="s">
        <v>184</v>
      </c>
      <c r="F111" s="235" t="s">
        <v>185</v>
      </c>
      <c r="G111" s="236" t="s">
        <v>136</v>
      </c>
      <c r="H111" s="237">
        <v>8</v>
      </c>
      <c r="I111" s="238"/>
      <c r="J111" s="239">
        <f>ROUND(I111*H111,2)</f>
        <v>0</v>
      </c>
      <c r="K111" s="235" t="s">
        <v>21</v>
      </c>
      <c r="L111" s="70"/>
      <c r="M111" s="240" t="s">
        <v>21</v>
      </c>
      <c r="N111" s="241" t="s">
        <v>40</v>
      </c>
      <c r="O111" s="45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2" t="s">
        <v>129</v>
      </c>
      <c r="AT111" s="22" t="s">
        <v>125</v>
      </c>
      <c r="AU111" s="22" t="s">
        <v>78</v>
      </c>
      <c r="AY111" s="22" t="s">
        <v>122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2" t="s">
        <v>76</v>
      </c>
      <c r="BK111" s="244">
        <f>ROUND(I111*H111,2)</f>
        <v>0</v>
      </c>
      <c r="BL111" s="22" t="s">
        <v>129</v>
      </c>
      <c r="BM111" s="22" t="s">
        <v>186</v>
      </c>
    </row>
    <row r="112" spans="2:51" s="12" customFormat="1" ht="13.5">
      <c r="B112" s="245"/>
      <c r="C112" s="246"/>
      <c r="D112" s="247" t="s">
        <v>131</v>
      </c>
      <c r="E112" s="248" t="s">
        <v>21</v>
      </c>
      <c r="F112" s="249" t="s">
        <v>187</v>
      </c>
      <c r="G112" s="246"/>
      <c r="H112" s="250">
        <v>8</v>
      </c>
      <c r="I112" s="251"/>
      <c r="J112" s="246"/>
      <c r="K112" s="246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131</v>
      </c>
      <c r="AU112" s="256" t="s">
        <v>78</v>
      </c>
      <c r="AV112" s="12" t="s">
        <v>78</v>
      </c>
      <c r="AW112" s="12" t="s">
        <v>33</v>
      </c>
      <c r="AX112" s="12" t="s">
        <v>76</v>
      </c>
      <c r="AY112" s="256" t="s">
        <v>122</v>
      </c>
    </row>
    <row r="113" spans="2:65" s="1" customFormat="1" ht="16.5" customHeight="1">
      <c r="B113" s="44"/>
      <c r="C113" s="233" t="s">
        <v>10</v>
      </c>
      <c r="D113" s="233" t="s">
        <v>125</v>
      </c>
      <c r="E113" s="234" t="s">
        <v>188</v>
      </c>
      <c r="F113" s="235" t="s">
        <v>189</v>
      </c>
      <c r="G113" s="236" t="s">
        <v>136</v>
      </c>
      <c r="H113" s="237">
        <v>13</v>
      </c>
      <c r="I113" s="238"/>
      <c r="J113" s="239">
        <f>ROUND(I113*H113,2)</f>
        <v>0</v>
      </c>
      <c r="K113" s="235" t="s">
        <v>21</v>
      </c>
      <c r="L113" s="70"/>
      <c r="M113" s="240" t="s">
        <v>21</v>
      </c>
      <c r="N113" s="241" t="s">
        <v>40</v>
      </c>
      <c r="O113" s="45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2" t="s">
        <v>129</v>
      </c>
      <c r="AT113" s="22" t="s">
        <v>125</v>
      </c>
      <c r="AU113" s="22" t="s">
        <v>78</v>
      </c>
      <c r="AY113" s="22" t="s">
        <v>122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2" t="s">
        <v>76</v>
      </c>
      <c r="BK113" s="244">
        <f>ROUND(I113*H113,2)</f>
        <v>0</v>
      </c>
      <c r="BL113" s="22" t="s">
        <v>129</v>
      </c>
      <c r="BM113" s="22" t="s">
        <v>190</v>
      </c>
    </row>
    <row r="114" spans="2:51" s="12" customFormat="1" ht="13.5">
      <c r="B114" s="245"/>
      <c r="C114" s="246"/>
      <c r="D114" s="247" t="s">
        <v>131</v>
      </c>
      <c r="E114" s="248" t="s">
        <v>21</v>
      </c>
      <c r="F114" s="249" t="s">
        <v>191</v>
      </c>
      <c r="G114" s="246"/>
      <c r="H114" s="250">
        <v>13</v>
      </c>
      <c r="I114" s="251"/>
      <c r="J114" s="246"/>
      <c r="K114" s="246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131</v>
      </c>
      <c r="AU114" s="256" t="s">
        <v>78</v>
      </c>
      <c r="AV114" s="12" t="s">
        <v>78</v>
      </c>
      <c r="AW114" s="12" t="s">
        <v>33</v>
      </c>
      <c r="AX114" s="12" t="s">
        <v>76</v>
      </c>
      <c r="AY114" s="256" t="s">
        <v>122</v>
      </c>
    </row>
    <row r="115" spans="2:65" s="1" customFormat="1" ht="16.5" customHeight="1">
      <c r="B115" s="44"/>
      <c r="C115" s="233" t="s">
        <v>129</v>
      </c>
      <c r="D115" s="233" t="s">
        <v>125</v>
      </c>
      <c r="E115" s="234" t="s">
        <v>192</v>
      </c>
      <c r="F115" s="235" t="s">
        <v>193</v>
      </c>
      <c r="G115" s="236" t="s">
        <v>136</v>
      </c>
      <c r="H115" s="237">
        <v>5</v>
      </c>
      <c r="I115" s="238"/>
      <c r="J115" s="239">
        <f>ROUND(I115*H115,2)</f>
        <v>0</v>
      </c>
      <c r="K115" s="235" t="s">
        <v>21</v>
      </c>
      <c r="L115" s="70"/>
      <c r="M115" s="240" t="s">
        <v>21</v>
      </c>
      <c r="N115" s="241" t="s">
        <v>40</v>
      </c>
      <c r="O115" s="45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2" t="s">
        <v>129</v>
      </c>
      <c r="AT115" s="22" t="s">
        <v>125</v>
      </c>
      <c r="AU115" s="22" t="s">
        <v>78</v>
      </c>
      <c r="AY115" s="22" t="s">
        <v>122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2" t="s">
        <v>76</v>
      </c>
      <c r="BK115" s="244">
        <f>ROUND(I115*H115,2)</f>
        <v>0</v>
      </c>
      <c r="BL115" s="22" t="s">
        <v>129</v>
      </c>
      <c r="BM115" s="22" t="s">
        <v>194</v>
      </c>
    </row>
    <row r="116" spans="2:51" s="12" customFormat="1" ht="13.5">
      <c r="B116" s="245"/>
      <c r="C116" s="246"/>
      <c r="D116" s="247" t="s">
        <v>131</v>
      </c>
      <c r="E116" s="248" t="s">
        <v>21</v>
      </c>
      <c r="F116" s="249" t="s">
        <v>195</v>
      </c>
      <c r="G116" s="246"/>
      <c r="H116" s="250">
        <v>5</v>
      </c>
      <c r="I116" s="251"/>
      <c r="J116" s="246"/>
      <c r="K116" s="246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131</v>
      </c>
      <c r="AU116" s="256" t="s">
        <v>78</v>
      </c>
      <c r="AV116" s="12" t="s">
        <v>78</v>
      </c>
      <c r="AW116" s="12" t="s">
        <v>33</v>
      </c>
      <c r="AX116" s="12" t="s">
        <v>76</v>
      </c>
      <c r="AY116" s="256" t="s">
        <v>122</v>
      </c>
    </row>
    <row r="117" spans="2:65" s="1" customFormat="1" ht="16.5" customHeight="1">
      <c r="B117" s="44"/>
      <c r="C117" s="233" t="s">
        <v>196</v>
      </c>
      <c r="D117" s="233" t="s">
        <v>125</v>
      </c>
      <c r="E117" s="234" t="s">
        <v>197</v>
      </c>
      <c r="F117" s="235" t="s">
        <v>198</v>
      </c>
      <c r="G117" s="236" t="s">
        <v>147</v>
      </c>
      <c r="H117" s="237">
        <v>24</v>
      </c>
      <c r="I117" s="238"/>
      <c r="J117" s="239">
        <f>ROUND(I117*H117,2)</f>
        <v>0</v>
      </c>
      <c r="K117" s="235" t="s">
        <v>21</v>
      </c>
      <c r="L117" s="70"/>
      <c r="M117" s="240" t="s">
        <v>21</v>
      </c>
      <c r="N117" s="241" t="s">
        <v>40</v>
      </c>
      <c r="O117" s="45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2" t="s">
        <v>129</v>
      </c>
      <c r="AT117" s="22" t="s">
        <v>125</v>
      </c>
      <c r="AU117" s="22" t="s">
        <v>78</v>
      </c>
      <c r="AY117" s="22" t="s">
        <v>122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2" t="s">
        <v>76</v>
      </c>
      <c r="BK117" s="244">
        <f>ROUND(I117*H117,2)</f>
        <v>0</v>
      </c>
      <c r="BL117" s="22" t="s">
        <v>129</v>
      </c>
      <c r="BM117" s="22" t="s">
        <v>199</v>
      </c>
    </row>
    <row r="118" spans="2:51" s="12" customFormat="1" ht="13.5">
      <c r="B118" s="245"/>
      <c r="C118" s="246"/>
      <c r="D118" s="247" t="s">
        <v>131</v>
      </c>
      <c r="E118" s="248" t="s">
        <v>21</v>
      </c>
      <c r="F118" s="249" t="s">
        <v>200</v>
      </c>
      <c r="G118" s="246"/>
      <c r="H118" s="250">
        <v>24</v>
      </c>
      <c r="I118" s="251"/>
      <c r="J118" s="246"/>
      <c r="K118" s="246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131</v>
      </c>
      <c r="AU118" s="256" t="s">
        <v>78</v>
      </c>
      <c r="AV118" s="12" t="s">
        <v>78</v>
      </c>
      <c r="AW118" s="12" t="s">
        <v>33</v>
      </c>
      <c r="AX118" s="12" t="s">
        <v>76</v>
      </c>
      <c r="AY118" s="256" t="s">
        <v>122</v>
      </c>
    </row>
    <row r="119" spans="2:65" s="1" customFormat="1" ht="16.5" customHeight="1">
      <c r="B119" s="44"/>
      <c r="C119" s="233" t="s">
        <v>201</v>
      </c>
      <c r="D119" s="233" t="s">
        <v>125</v>
      </c>
      <c r="E119" s="234" t="s">
        <v>202</v>
      </c>
      <c r="F119" s="235" t="s">
        <v>203</v>
      </c>
      <c r="G119" s="236" t="s">
        <v>147</v>
      </c>
      <c r="H119" s="237">
        <v>8</v>
      </c>
      <c r="I119" s="238"/>
      <c r="J119" s="239">
        <f>ROUND(I119*H119,2)</f>
        <v>0</v>
      </c>
      <c r="K119" s="235" t="s">
        <v>21</v>
      </c>
      <c r="L119" s="70"/>
      <c r="M119" s="240" t="s">
        <v>21</v>
      </c>
      <c r="N119" s="241" t="s">
        <v>40</v>
      </c>
      <c r="O119" s="45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2" t="s">
        <v>129</v>
      </c>
      <c r="AT119" s="22" t="s">
        <v>125</v>
      </c>
      <c r="AU119" s="22" t="s">
        <v>78</v>
      </c>
      <c r="AY119" s="22" t="s">
        <v>122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2" t="s">
        <v>76</v>
      </c>
      <c r="BK119" s="244">
        <f>ROUND(I119*H119,2)</f>
        <v>0</v>
      </c>
      <c r="BL119" s="22" t="s">
        <v>129</v>
      </c>
      <c r="BM119" s="22" t="s">
        <v>204</v>
      </c>
    </row>
    <row r="120" spans="2:51" s="12" customFormat="1" ht="13.5">
      <c r="B120" s="245"/>
      <c r="C120" s="246"/>
      <c r="D120" s="247" t="s">
        <v>131</v>
      </c>
      <c r="E120" s="248" t="s">
        <v>21</v>
      </c>
      <c r="F120" s="249" t="s">
        <v>187</v>
      </c>
      <c r="G120" s="246"/>
      <c r="H120" s="250">
        <v>8</v>
      </c>
      <c r="I120" s="251"/>
      <c r="J120" s="246"/>
      <c r="K120" s="246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131</v>
      </c>
      <c r="AU120" s="256" t="s">
        <v>78</v>
      </c>
      <c r="AV120" s="12" t="s">
        <v>78</v>
      </c>
      <c r="AW120" s="12" t="s">
        <v>33</v>
      </c>
      <c r="AX120" s="12" t="s">
        <v>76</v>
      </c>
      <c r="AY120" s="256" t="s">
        <v>122</v>
      </c>
    </row>
    <row r="121" spans="2:65" s="1" customFormat="1" ht="16.5" customHeight="1">
      <c r="B121" s="44"/>
      <c r="C121" s="233" t="s">
        <v>205</v>
      </c>
      <c r="D121" s="233" t="s">
        <v>125</v>
      </c>
      <c r="E121" s="234" t="s">
        <v>206</v>
      </c>
      <c r="F121" s="235" t="s">
        <v>207</v>
      </c>
      <c r="G121" s="236" t="s">
        <v>147</v>
      </c>
      <c r="H121" s="237">
        <v>9</v>
      </c>
      <c r="I121" s="238"/>
      <c r="J121" s="239">
        <f>ROUND(I121*H121,2)</f>
        <v>0</v>
      </c>
      <c r="K121" s="235" t="s">
        <v>21</v>
      </c>
      <c r="L121" s="70"/>
      <c r="M121" s="240" t="s">
        <v>21</v>
      </c>
      <c r="N121" s="241" t="s">
        <v>40</v>
      </c>
      <c r="O121" s="45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2" t="s">
        <v>129</v>
      </c>
      <c r="AT121" s="22" t="s">
        <v>125</v>
      </c>
      <c r="AU121" s="22" t="s">
        <v>78</v>
      </c>
      <c r="AY121" s="22" t="s">
        <v>122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2" t="s">
        <v>76</v>
      </c>
      <c r="BK121" s="244">
        <f>ROUND(I121*H121,2)</f>
        <v>0</v>
      </c>
      <c r="BL121" s="22" t="s">
        <v>129</v>
      </c>
      <c r="BM121" s="22" t="s">
        <v>208</v>
      </c>
    </row>
    <row r="122" spans="2:51" s="12" customFormat="1" ht="13.5">
      <c r="B122" s="245"/>
      <c r="C122" s="246"/>
      <c r="D122" s="247" t="s">
        <v>131</v>
      </c>
      <c r="E122" s="248" t="s">
        <v>21</v>
      </c>
      <c r="F122" s="249" t="s">
        <v>209</v>
      </c>
      <c r="G122" s="246"/>
      <c r="H122" s="250">
        <v>9</v>
      </c>
      <c r="I122" s="251"/>
      <c r="J122" s="246"/>
      <c r="K122" s="246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131</v>
      </c>
      <c r="AU122" s="256" t="s">
        <v>78</v>
      </c>
      <c r="AV122" s="12" t="s">
        <v>78</v>
      </c>
      <c r="AW122" s="12" t="s">
        <v>33</v>
      </c>
      <c r="AX122" s="12" t="s">
        <v>76</v>
      </c>
      <c r="AY122" s="256" t="s">
        <v>122</v>
      </c>
    </row>
    <row r="123" spans="2:65" s="1" customFormat="1" ht="16.5" customHeight="1">
      <c r="B123" s="44"/>
      <c r="C123" s="233" t="s">
        <v>210</v>
      </c>
      <c r="D123" s="233" t="s">
        <v>125</v>
      </c>
      <c r="E123" s="234" t="s">
        <v>211</v>
      </c>
      <c r="F123" s="235" t="s">
        <v>212</v>
      </c>
      <c r="G123" s="236" t="s">
        <v>147</v>
      </c>
      <c r="H123" s="237">
        <v>58</v>
      </c>
      <c r="I123" s="238"/>
      <c r="J123" s="239">
        <f>ROUND(I123*H123,2)</f>
        <v>0</v>
      </c>
      <c r="K123" s="235" t="s">
        <v>21</v>
      </c>
      <c r="L123" s="70"/>
      <c r="M123" s="240" t="s">
        <v>21</v>
      </c>
      <c r="N123" s="241" t="s">
        <v>40</v>
      </c>
      <c r="O123" s="45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2" t="s">
        <v>129</v>
      </c>
      <c r="AT123" s="22" t="s">
        <v>125</v>
      </c>
      <c r="AU123" s="22" t="s">
        <v>78</v>
      </c>
      <c r="AY123" s="22" t="s">
        <v>122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2" t="s">
        <v>76</v>
      </c>
      <c r="BK123" s="244">
        <f>ROUND(I123*H123,2)</f>
        <v>0</v>
      </c>
      <c r="BL123" s="22" t="s">
        <v>129</v>
      </c>
      <c r="BM123" s="22" t="s">
        <v>213</v>
      </c>
    </row>
    <row r="124" spans="2:51" s="12" customFormat="1" ht="13.5">
      <c r="B124" s="245"/>
      <c r="C124" s="246"/>
      <c r="D124" s="247" t="s">
        <v>131</v>
      </c>
      <c r="E124" s="248" t="s">
        <v>21</v>
      </c>
      <c r="F124" s="249" t="s">
        <v>214</v>
      </c>
      <c r="G124" s="246"/>
      <c r="H124" s="250">
        <v>58</v>
      </c>
      <c r="I124" s="251"/>
      <c r="J124" s="246"/>
      <c r="K124" s="246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131</v>
      </c>
      <c r="AU124" s="256" t="s">
        <v>78</v>
      </c>
      <c r="AV124" s="12" t="s">
        <v>78</v>
      </c>
      <c r="AW124" s="12" t="s">
        <v>33</v>
      </c>
      <c r="AX124" s="12" t="s">
        <v>76</v>
      </c>
      <c r="AY124" s="256" t="s">
        <v>122</v>
      </c>
    </row>
    <row r="125" spans="2:65" s="1" customFormat="1" ht="16.5" customHeight="1">
      <c r="B125" s="44"/>
      <c r="C125" s="233" t="s">
        <v>9</v>
      </c>
      <c r="D125" s="233" t="s">
        <v>125</v>
      </c>
      <c r="E125" s="234" t="s">
        <v>215</v>
      </c>
      <c r="F125" s="235" t="s">
        <v>216</v>
      </c>
      <c r="G125" s="236" t="s">
        <v>147</v>
      </c>
      <c r="H125" s="237">
        <v>286</v>
      </c>
      <c r="I125" s="238"/>
      <c r="J125" s="239">
        <f>ROUND(I125*H125,2)</f>
        <v>0</v>
      </c>
      <c r="K125" s="235" t="s">
        <v>21</v>
      </c>
      <c r="L125" s="70"/>
      <c r="M125" s="240" t="s">
        <v>21</v>
      </c>
      <c r="N125" s="241" t="s">
        <v>40</v>
      </c>
      <c r="O125" s="45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2" t="s">
        <v>129</v>
      </c>
      <c r="AT125" s="22" t="s">
        <v>125</v>
      </c>
      <c r="AU125" s="22" t="s">
        <v>78</v>
      </c>
      <c r="AY125" s="22" t="s">
        <v>122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2" t="s">
        <v>76</v>
      </c>
      <c r="BK125" s="244">
        <f>ROUND(I125*H125,2)</f>
        <v>0</v>
      </c>
      <c r="BL125" s="22" t="s">
        <v>129</v>
      </c>
      <c r="BM125" s="22" t="s">
        <v>217</v>
      </c>
    </row>
    <row r="126" spans="2:51" s="12" customFormat="1" ht="13.5">
      <c r="B126" s="245"/>
      <c r="C126" s="246"/>
      <c r="D126" s="247" t="s">
        <v>131</v>
      </c>
      <c r="E126" s="248" t="s">
        <v>21</v>
      </c>
      <c r="F126" s="249" t="s">
        <v>218</v>
      </c>
      <c r="G126" s="246"/>
      <c r="H126" s="250">
        <v>286</v>
      </c>
      <c r="I126" s="251"/>
      <c r="J126" s="246"/>
      <c r="K126" s="246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131</v>
      </c>
      <c r="AU126" s="256" t="s">
        <v>78</v>
      </c>
      <c r="AV126" s="12" t="s">
        <v>78</v>
      </c>
      <c r="AW126" s="12" t="s">
        <v>33</v>
      </c>
      <c r="AX126" s="12" t="s">
        <v>76</v>
      </c>
      <c r="AY126" s="256" t="s">
        <v>122</v>
      </c>
    </row>
    <row r="127" spans="2:65" s="1" customFormat="1" ht="16.5" customHeight="1">
      <c r="B127" s="44"/>
      <c r="C127" s="233" t="s">
        <v>219</v>
      </c>
      <c r="D127" s="233" t="s">
        <v>125</v>
      </c>
      <c r="E127" s="234" t="s">
        <v>220</v>
      </c>
      <c r="F127" s="235" t="s">
        <v>221</v>
      </c>
      <c r="G127" s="236" t="s">
        <v>147</v>
      </c>
      <c r="H127" s="237">
        <v>9</v>
      </c>
      <c r="I127" s="238"/>
      <c r="J127" s="239">
        <f>ROUND(I127*H127,2)</f>
        <v>0</v>
      </c>
      <c r="K127" s="235" t="s">
        <v>21</v>
      </c>
      <c r="L127" s="70"/>
      <c r="M127" s="240" t="s">
        <v>21</v>
      </c>
      <c r="N127" s="241" t="s">
        <v>40</v>
      </c>
      <c r="O127" s="45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2" t="s">
        <v>129</v>
      </c>
      <c r="AT127" s="22" t="s">
        <v>125</v>
      </c>
      <c r="AU127" s="22" t="s">
        <v>78</v>
      </c>
      <c r="AY127" s="22" t="s">
        <v>122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2" t="s">
        <v>76</v>
      </c>
      <c r="BK127" s="244">
        <f>ROUND(I127*H127,2)</f>
        <v>0</v>
      </c>
      <c r="BL127" s="22" t="s">
        <v>129</v>
      </c>
      <c r="BM127" s="22" t="s">
        <v>222</v>
      </c>
    </row>
    <row r="128" spans="2:51" s="12" customFormat="1" ht="13.5">
      <c r="B128" s="245"/>
      <c r="C128" s="246"/>
      <c r="D128" s="247" t="s">
        <v>131</v>
      </c>
      <c r="E128" s="248" t="s">
        <v>21</v>
      </c>
      <c r="F128" s="249" t="s">
        <v>209</v>
      </c>
      <c r="G128" s="246"/>
      <c r="H128" s="250">
        <v>9</v>
      </c>
      <c r="I128" s="251"/>
      <c r="J128" s="246"/>
      <c r="K128" s="246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131</v>
      </c>
      <c r="AU128" s="256" t="s">
        <v>78</v>
      </c>
      <c r="AV128" s="12" t="s">
        <v>78</v>
      </c>
      <c r="AW128" s="12" t="s">
        <v>33</v>
      </c>
      <c r="AX128" s="12" t="s">
        <v>76</v>
      </c>
      <c r="AY128" s="256" t="s">
        <v>122</v>
      </c>
    </row>
    <row r="129" spans="2:65" s="1" customFormat="1" ht="16.5" customHeight="1">
      <c r="B129" s="44"/>
      <c r="C129" s="233" t="s">
        <v>223</v>
      </c>
      <c r="D129" s="233" t="s">
        <v>125</v>
      </c>
      <c r="E129" s="234" t="s">
        <v>224</v>
      </c>
      <c r="F129" s="235" t="s">
        <v>225</v>
      </c>
      <c r="G129" s="236" t="s">
        <v>147</v>
      </c>
      <c r="H129" s="237">
        <v>34</v>
      </c>
      <c r="I129" s="238"/>
      <c r="J129" s="239">
        <f>ROUND(I129*H129,2)</f>
        <v>0</v>
      </c>
      <c r="K129" s="235" t="s">
        <v>21</v>
      </c>
      <c r="L129" s="70"/>
      <c r="M129" s="240" t="s">
        <v>21</v>
      </c>
      <c r="N129" s="241" t="s">
        <v>40</v>
      </c>
      <c r="O129" s="45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2" t="s">
        <v>129</v>
      </c>
      <c r="AT129" s="22" t="s">
        <v>125</v>
      </c>
      <c r="AU129" s="22" t="s">
        <v>78</v>
      </c>
      <c r="AY129" s="22" t="s">
        <v>122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2" t="s">
        <v>76</v>
      </c>
      <c r="BK129" s="244">
        <f>ROUND(I129*H129,2)</f>
        <v>0</v>
      </c>
      <c r="BL129" s="22" t="s">
        <v>129</v>
      </c>
      <c r="BM129" s="22" t="s">
        <v>226</v>
      </c>
    </row>
    <row r="130" spans="2:51" s="12" customFormat="1" ht="13.5">
      <c r="B130" s="245"/>
      <c r="C130" s="246"/>
      <c r="D130" s="247" t="s">
        <v>131</v>
      </c>
      <c r="E130" s="248" t="s">
        <v>21</v>
      </c>
      <c r="F130" s="249" t="s">
        <v>227</v>
      </c>
      <c r="G130" s="246"/>
      <c r="H130" s="250">
        <v>34</v>
      </c>
      <c r="I130" s="251"/>
      <c r="J130" s="246"/>
      <c r="K130" s="246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131</v>
      </c>
      <c r="AU130" s="256" t="s">
        <v>78</v>
      </c>
      <c r="AV130" s="12" t="s">
        <v>78</v>
      </c>
      <c r="AW130" s="12" t="s">
        <v>33</v>
      </c>
      <c r="AX130" s="12" t="s">
        <v>76</v>
      </c>
      <c r="AY130" s="256" t="s">
        <v>122</v>
      </c>
    </row>
    <row r="131" spans="2:65" s="1" customFormat="1" ht="16.5" customHeight="1">
      <c r="B131" s="44"/>
      <c r="C131" s="233" t="s">
        <v>228</v>
      </c>
      <c r="D131" s="233" t="s">
        <v>125</v>
      </c>
      <c r="E131" s="234" t="s">
        <v>229</v>
      </c>
      <c r="F131" s="235" t="s">
        <v>230</v>
      </c>
      <c r="G131" s="236" t="s">
        <v>136</v>
      </c>
      <c r="H131" s="237">
        <v>51</v>
      </c>
      <c r="I131" s="238"/>
      <c r="J131" s="239">
        <f>ROUND(I131*H131,2)</f>
        <v>0</v>
      </c>
      <c r="K131" s="235" t="s">
        <v>21</v>
      </c>
      <c r="L131" s="70"/>
      <c r="M131" s="240" t="s">
        <v>21</v>
      </c>
      <c r="N131" s="241" t="s">
        <v>40</v>
      </c>
      <c r="O131" s="45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2" t="s">
        <v>129</v>
      </c>
      <c r="AT131" s="22" t="s">
        <v>125</v>
      </c>
      <c r="AU131" s="22" t="s">
        <v>78</v>
      </c>
      <c r="AY131" s="22" t="s">
        <v>122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2" t="s">
        <v>76</v>
      </c>
      <c r="BK131" s="244">
        <f>ROUND(I131*H131,2)</f>
        <v>0</v>
      </c>
      <c r="BL131" s="22" t="s">
        <v>129</v>
      </c>
      <c r="BM131" s="22" t="s">
        <v>231</v>
      </c>
    </row>
    <row r="132" spans="2:51" s="12" customFormat="1" ht="13.5">
      <c r="B132" s="245"/>
      <c r="C132" s="246"/>
      <c r="D132" s="247" t="s">
        <v>131</v>
      </c>
      <c r="E132" s="248" t="s">
        <v>21</v>
      </c>
      <c r="F132" s="249" t="s">
        <v>232</v>
      </c>
      <c r="G132" s="246"/>
      <c r="H132" s="250">
        <v>51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131</v>
      </c>
      <c r="AU132" s="256" t="s">
        <v>78</v>
      </c>
      <c r="AV132" s="12" t="s">
        <v>78</v>
      </c>
      <c r="AW132" s="12" t="s">
        <v>33</v>
      </c>
      <c r="AX132" s="12" t="s">
        <v>76</v>
      </c>
      <c r="AY132" s="256" t="s">
        <v>122</v>
      </c>
    </row>
    <row r="133" spans="2:65" s="1" customFormat="1" ht="16.5" customHeight="1">
      <c r="B133" s="44"/>
      <c r="C133" s="233" t="s">
        <v>233</v>
      </c>
      <c r="D133" s="233" t="s">
        <v>125</v>
      </c>
      <c r="E133" s="234" t="s">
        <v>234</v>
      </c>
      <c r="F133" s="235" t="s">
        <v>235</v>
      </c>
      <c r="G133" s="236" t="s">
        <v>136</v>
      </c>
      <c r="H133" s="237">
        <v>102</v>
      </c>
      <c r="I133" s="238"/>
      <c r="J133" s="239">
        <f>ROUND(I133*H133,2)</f>
        <v>0</v>
      </c>
      <c r="K133" s="235" t="s">
        <v>21</v>
      </c>
      <c r="L133" s="70"/>
      <c r="M133" s="240" t="s">
        <v>21</v>
      </c>
      <c r="N133" s="241" t="s">
        <v>40</v>
      </c>
      <c r="O133" s="45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2" t="s">
        <v>129</v>
      </c>
      <c r="AT133" s="22" t="s">
        <v>125</v>
      </c>
      <c r="AU133" s="22" t="s">
        <v>78</v>
      </c>
      <c r="AY133" s="22" t="s">
        <v>122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2" t="s">
        <v>76</v>
      </c>
      <c r="BK133" s="244">
        <f>ROUND(I133*H133,2)</f>
        <v>0</v>
      </c>
      <c r="BL133" s="22" t="s">
        <v>129</v>
      </c>
      <c r="BM133" s="22" t="s">
        <v>236</v>
      </c>
    </row>
    <row r="134" spans="2:51" s="12" customFormat="1" ht="13.5">
      <c r="B134" s="245"/>
      <c r="C134" s="246"/>
      <c r="D134" s="247" t="s">
        <v>131</v>
      </c>
      <c r="E134" s="248" t="s">
        <v>21</v>
      </c>
      <c r="F134" s="249" t="s">
        <v>237</v>
      </c>
      <c r="G134" s="246"/>
      <c r="H134" s="250">
        <v>102</v>
      </c>
      <c r="I134" s="251"/>
      <c r="J134" s="246"/>
      <c r="K134" s="246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131</v>
      </c>
      <c r="AU134" s="256" t="s">
        <v>78</v>
      </c>
      <c r="AV134" s="12" t="s">
        <v>78</v>
      </c>
      <c r="AW134" s="12" t="s">
        <v>33</v>
      </c>
      <c r="AX134" s="12" t="s">
        <v>76</v>
      </c>
      <c r="AY134" s="256" t="s">
        <v>122</v>
      </c>
    </row>
    <row r="135" spans="2:65" s="1" customFormat="1" ht="16.5" customHeight="1">
      <c r="B135" s="44"/>
      <c r="C135" s="233" t="s">
        <v>238</v>
      </c>
      <c r="D135" s="233" t="s">
        <v>125</v>
      </c>
      <c r="E135" s="234" t="s">
        <v>239</v>
      </c>
      <c r="F135" s="235" t="s">
        <v>240</v>
      </c>
      <c r="G135" s="236" t="s">
        <v>136</v>
      </c>
      <c r="H135" s="237">
        <v>102</v>
      </c>
      <c r="I135" s="238"/>
      <c r="J135" s="239">
        <f>ROUND(I135*H135,2)</f>
        <v>0</v>
      </c>
      <c r="K135" s="235" t="s">
        <v>21</v>
      </c>
      <c r="L135" s="70"/>
      <c r="M135" s="240" t="s">
        <v>21</v>
      </c>
      <c r="N135" s="241" t="s">
        <v>40</v>
      </c>
      <c r="O135" s="45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2" t="s">
        <v>129</v>
      </c>
      <c r="AT135" s="22" t="s">
        <v>125</v>
      </c>
      <c r="AU135" s="22" t="s">
        <v>78</v>
      </c>
      <c r="AY135" s="22" t="s">
        <v>122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2" t="s">
        <v>76</v>
      </c>
      <c r="BK135" s="244">
        <f>ROUND(I135*H135,2)</f>
        <v>0</v>
      </c>
      <c r="BL135" s="22" t="s">
        <v>129</v>
      </c>
      <c r="BM135" s="22" t="s">
        <v>241</v>
      </c>
    </row>
    <row r="136" spans="2:51" s="12" customFormat="1" ht="13.5">
      <c r="B136" s="245"/>
      <c r="C136" s="246"/>
      <c r="D136" s="247" t="s">
        <v>131</v>
      </c>
      <c r="E136" s="248" t="s">
        <v>21</v>
      </c>
      <c r="F136" s="249" t="s">
        <v>237</v>
      </c>
      <c r="G136" s="246"/>
      <c r="H136" s="250">
        <v>102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131</v>
      </c>
      <c r="AU136" s="256" t="s">
        <v>78</v>
      </c>
      <c r="AV136" s="12" t="s">
        <v>78</v>
      </c>
      <c r="AW136" s="12" t="s">
        <v>33</v>
      </c>
      <c r="AX136" s="12" t="s">
        <v>76</v>
      </c>
      <c r="AY136" s="256" t="s">
        <v>122</v>
      </c>
    </row>
    <row r="137" spans="2:65" s="1" customFormat="1" ht="16.5" customHeight="1">
      <c r="B137" s="44"/>
      <c r="C137" s="233" t="s">
        <v>242</v>
      </c>
      <c r="D137" s="233" t="s">
        <v>125</v>
      </c>
      <c r="E137" s="234" t="s">
        <v>243</v>
      </c>
      <c r="F137" s="235" t="s">
        <v>244</v>
      </c>
      <c r="G137" s="236" t="s">
        <v>136</v>
      </c>
      <c r="H137" s="237">
        <v>100</v>
      </c>
      <c r="I137" s="238"/>
      <c r="J137" s="239">
        <f>ROUND(I137*H137,2)</f>
        <v>0</v>
      </c>
      <c r="K137" s="235" t="s">
        <v>21</v>
      </c>
      <c r="L137" s="70"/>
      <c r="M137" s="240" t="s">
        <v>21</v>
      </c>
      <c r="N137" s="241" t="s">
        <v>40</v>
      </c>
      <c r="O137" s="45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2" t="s">
        <v>129</v>
      </c>
      <c r="AT137" s="22" t="s">
        <v>125</v>
      </c>
      <c r="AU137" s="22" t="s">
        <v>78</v>
      </c>
      <c r="AY137" s="22" t="s">
        <v>122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2" t="s">
        <v>76</v>
      </c>
      <c r="BK137" s="244">
        <f>ROUND(I137*H137,2)</f>
        <v>0</v>
      </c>
      <c r="BL137" s="22" t="s">
        <v>129</v>
      </c>
      <c r="BM137" s="22" t="s">
        <v>245</v>
      </c>
    </row>
    <row r="138" spans="2:51" s="12" customFormat="1" ht="13.5">
      <c r="B138" s="245"/>
      <c r="C138" s="246"/>
      <c r="D138" s="247" t="s">
        <v>131</v>
      </c>
      <c r="E138" s="248" t="s">
        <v>21</v>
      </c>
      <c r="F138" s="249" t="s">
        <v>246</v>
      </c>
      <c r="G138" s="246"/>
      <c r="H138" s="250">
        <v>100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131</v>
      </c>
      <c r="AU138" s="256" t="s">
        <v>78</v>
      </c>
      <c r="AV138" s="12" t="s">
        <v>78</v>
      </c>
      <c r="AW138" s="12" t="s">
        <v>33</v>
      </c>
      <c r="AX138" s="12" t="s">
        <v>76</v>
      </c>
      <c r="AY138" s="256" t="s">
        <v>122</v>
      </c>
    </row>
    <row r="139" spans="2:65" s="1" customFormat="1" ht="16.5" customHeight="1">
      <c r="B139" s="44"/>
      <c r="C139" s="233" t="s">
        <v>247</v>
      </c>
      <c r="D139" s="233" t="s">
        <v>125</v>
      </c>
      <c r="E139" s="234" t="s">
        <v>248</v>
      </c>
      <c r="F139" s="235" t="s">
        <v>249</v>
      </c>
      <c r="G139" s="236" t="s">
        <v>136</v>
      </c>
      <c r="H139" s="237">
        <v>1</v>
      </c>
      <c r="I139" s="238"/>
      <c r="J139" s="239">
        <f>ROUND(I139*H139,2)</f>
        <v>0</v>
      </c>
      <c r="K139" s="235" t="s">
        <v>21</v>
      </c>
      <c r="L139" s="70"/>
      <c r="M139" s="240" t="s">
        <v>21</v>
      </c>
      <c r="N139" s="241" t="s">
        <v>40</v>
      </c>
      <c r="O139" s="45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2" t="s">
        <v>129</v>
      </c>
      <c r="AT139" s="22" t="s">
        <v>125</v>
      </c>
      <c r="AU139" s="22" t="s">
        <v>78</v>
      </c>
      <c r="AY139" s="22" t="s">
        <v>122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2" t="s">
        <v>76</v>
      </c>
      <c r="BK139" s="244">
        <f>ROUND(I139*H139,2)</f>
        <v>0</v>
      </c>
      <c r="BL139" s="22" t="s">
        <v>129</v>
      </c>
      <c r="BM139" s="22" t="s">
        <v>250</v>
      </c>
    </row>
    <row r="140" spans="2:51" s="12" customFormat="1" ht="13.5">
      <c r="B140" s="245"/>
      <c r="C140" s="246"/>
      <c r="D140" s="247" t="s">
        <v>131</v>
      </c>
      <c r="E140" s="248" t="s">
        <v>21</v>
      </c>
      <c r="F140" s="249" t="s">
        <v>138</v>
      </c>
      <c r="G140" s="246"/>
      <c r="H140" s="250">
        <v>1</v>
      </c>
      <c r="I140" s="251"/>
      <c r="J140" s="246"/>
      <c r="K140" s="246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131</v>
      </c>
      <c r="AU140" s="256" t="s">
        <v>78</v>
      </c>
      <c r="AV140" s="12" t="s">
        <v>78</v>
      </c>
      <c r="AW140" s="12" t="s">
        <v>33</v>
      </c>
      <c r="AX140" s="12" t="s">
        <v>76</v>
      </c>
      <c r="AY140" s="256" t="s">
        <v>122</v>
      </c>
    </row>
    <row r="141" spans="2:65" s="1" customFormat="1" ht="16.5" customHeight="1">
      <c r="B141" s="44"/>
      <c r="C141" s="233" t="s">
        <v>251</v>
      </c>
      <c r="D141" s="233" t="s">
        <v>125</v>
      </c>
      <c r="E141" s="234" t="s">
        <v>252</v>
      </c>
      <c r="F141" s="235" t="s">
        <v>253</v>
      </c>
      <c r="G141" s="236" t="s">
        <v>136</v>
      </c>
      <c r="H141" s="237">
        <v>5</v>
      </c>
      <c r="I141" s="238"/>
      <c r="J141" s="239">
        <f>ROUND(I141*H141,2)</f>
        <v>0</v>
      </c>
      <c r="K141" s="235" t="s">
        <v>21</v>
      </c>
      <c r="L141" s="70"/>
      <c r="M141" s="240" t="s">
        <v>21</v>
      </c>
      <c r="N141" s="241" t="s">
        <v>40</v>
      </c>
      <c r="O141" s="45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2" t="s">
        <v>129</v>
      </c>
      <c r="AT141" s="22" t="s">
        <v>125</v>
      </c>
      <c r="AU141" s="22" t="s">
        <v>78</v>
      </c>
      <c r="AY141" s="22" t="s">
        <v>122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2" t="s">
        <v>76</v>
      </c>
      <c r="BK141" s="244">
        <f>ROUND(I141*H141,2)</f>
        <v>0</v>
      </c>
      <c r="BL141" s="22" t="s">
        <v>129</v>
      </c>
      <c r="BM141" s="22" t="s">
        <v>254</v>
      </c>
    </row>
    <row r="142" spans="2:51" s="12" customFormat="1" ht="13.5">
      <c r="B142" s="245"/>
      <c r="C142" s="246"/>
      <c r="D142" s="247" t="s">
        <v>131</v>
      </c>
      <c r="E142" s="248" t="s">
        <v>21</v>
      </c>
      <c r="F142" s="249" t="s">
        <v>195</v>
      </c>
      <c r="G142" s="246"/>
      <c r="H142" s="250">
        <v>5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131</v>
      </c>
      <c r="AU142" s="256" t="s">
        <v>78</v>
      </c>
      <c r="AV142" s="12" t="s">
        <v>78</v>
      </c>
      <c r="AW142" s="12" t="s">
        <v>33</v>
      </c>
      <c r="AX142" s="12" t="s">
        <v>76</v>
      </c>
      <c r="AY142" s="256" t="s">
        <v>122</v>
      </c>
    </row>
    <row r="143" spans="2:65" s="1" customFormat="1" ht="16.5" customHeight="1">
      <c r="B143" s="44"/>
      <c r="C143" s="233" t="s">
        <v>255</v>
      </c>
      <c r="D143" s="233" t="s">
        <v>125</v>
      </c>
      <c r="E143" s="234" t="s">
        <v>256</v>
      </c>
      <c r="F143" s="235" t="s">
        <v>257</v>
      </c>
      <c r="G143" s="236" t="s">
        <v>136</v>
      </c>
      <c r="H143" s="237">
        <v>4</v>
      </c>
      <c r="I143" s="238"/>
      <c r="J143" s="239">
        <f>ROUND(I143*H143,2)</f>
        <v>0</v>
      </c>
      <c r="K143" s="235" t="s">
        <v>21</v>
      </c>
      <c r="L143" s="70"/>
      <c r="M143" s="240" t="s">
        <v>21</v>
      </c>
      <c r="N143" s="241" t="s">
        <v>40</v>
      </c>
      <c r="O143" s="45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2" t="s">
        <v>129</v>
      </c>
      <c r="AT143" s="22" t="s">
        <v>125</v>
      </c>
      <c r="AU143" s="22" t="s">
        <v>78</v>
      </c>
      <c r="AY143" s="22" t="s">
        <v>122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2" t="s">
        <v>76</v>
      </c>
      <c r="BK143" s="244">
        <f>ROUND(I143*H143,2)</f>
        <v>0</v>
      </c>
      <c r="BL143" s="22" t="s">
        <v>129</v>
      </c>
      <c r="BM143" s="22" t="s">
        <v>258</v>
      </c>
    </row>
    <row r="144" spans="2:51" s="12" customFormat="1" ht="13.5">
      <c r="B144" s="245"/>
      <c r="C144" s="246"/>
      <c r="D144" s="247" t="s">
        <v>131</v>
      </c>
      <c r="E144" s="248" t="s">
        <v>21</v>
      </c>
      <c r="F144" s="249" t="s">
        <v>143</v>
      </c>
      <c r="G144" s="246"/>
      <c r="H144" s="250">
        <v>4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131</v>
      </c>
      <c r="AU144" s="256" t="s">
        <v>78</v>
      </c>
      <c r="AV144" s="12" t="s">
        <v>78</v>
      </c>
      <c r="AW144" s="12" t="s">
        <v>33</v>
      </c>
      <c r="AX144" s="12" t="s">
        <v>76</v>
      </c>
      <c r="AY144" s="256" t="s">
        <v>122</v>
      </c>
    </row>
    <row r="145" spans="2:65" s="1" customFormat="1" ht="16.5" customHeight="1">
      <c r="B145" s="44"/>
      <c r="C145" s="233" t="s">
        <v>259</v>
      </c>
      <c r="D145" s="233" t="s">
        <v>125</v>
      </c>
      <c r="E145" s="234" t="s">
        <v>260</v>
      </c>
      <c r="F145" s="235" t="s">
        <v>261</v>
      </c>
      <c r="G145" s="236" t="s">
        <v>136</v>
      </c>
      <c r="H145" s="237">
        <v>1</v>
      </c>
      <c r="I145" s="238"/>
      <c r="J145" s="239">
        <f>ROUND(I145*H145,2)</f>
        <v>0</v>
      </c>
      <c r="K145" s="235" t="s">
        <v>21</v>
      </c>
      <c r="L145" s="70"/>
      <c r="M145" s="240" t="s">
        <v>21</v>
      </c>
      <c r="N145" s="241" t="s">
        <v>40</v>
      </c>
      <c r="O145" s="45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2" t="s">
        <v>129</v>
      </c>
      <c r="AT145" s="22" t="s">
        <v>125</v>
      </c>
      <c r="AU145" s="22" t="s">
        <v>78</v>
      </c>
      <c r="AY145" s="22" t="s">
        <v>122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2" t="s">
        <v>76</v>
      </c>
      <c r="BK145" s="244">
        <f>ROUND(I145*H145,2)</f>
        <v>0</v>
      </c>
      <c r="BL145" s="22" t="s">
        <v>129</v>
      </c>
      <c r="BM145" s="22" t="s">
        <v>262</v>
      </c>
    </row>
    <row r="146" spans="2:51" s="12" customFormat="1" ht="13.5">
      <c r="B146" s="245"/>
      <c r="C146" s="246"/>
      <c r="D146" s="247" t="s">
        <v>131</v>
      </c>
      <c r="E146" s="248" t="s">
        <v>21</v>
      </c>
      <c r="F146" s="249" t="s">
        <v>138</v>
      </c>
      <c r="G146" s="246"/>
      <c r="H146" s="250">
        <v>1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131</v>
      </c>
      <c r="AU146" s="256" t="s">
        <v>78</v>
      </c>
      <c r="AV146" s="12" t="s">
        <v>78</v>
      </c>
      <c r="AW146" s="12" t="s">
        <v>33</v>
      </c>
      <c r="AX146" s="12" t="s">
        <v>76</v>
      </c>
      <c r="AY146" s="256" t="s">
        <v>122</v>
      </c>
    </row>
    <row r="147" spans="2:65" s="1" customFormat="1" ht="16.5" customHeight="1">
      <c r="B147" s="44"/>
      <c r="C147" s="233" t="s">
        <v>263</v>
      </c>
      <c r="D147" s="233" t="s">
        <v>125</v>
      </c>
      <c r="E147" s="234" t="s">
        <v>264</v>
      </c>
      <c r="F147" s="235" t="s">
        <v>265</v>
      </c>
      <c r="G147" s="236" t="s">
        <v>136</v>
      </c>
      <c r="H147" s="237">
        <v>2</v>
      </c>
      <c r="I147" s="238"/>
      <c r="J147" s="239">
        <f>ROUND(I147*H147,2)</f>
        <v>0</v>
      </c>
      <c r="K147" s="235" t="s">
        <v>21</v>
      </c>
      <c r="L147" s="70"/>
      <c r="M147" s="240" t="s">
        <v>21</v>
      </c>
      <c r="N147" s="241" t="s">
        <v>40</v>
      </c>
      <c r="O147" s="45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2" t="s">
        <v>129</v>
      </c>
      <c r="AT147" s="22" t="s">
        <v>125</v>
      </c>
      <c r="AU147" s="22" t="s">
        <v>78</v>
      </c>
      <c r="AY147" s="22" t="s">
        <v>122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2" t="s">
        <v>76</v>
      </c>
      <c r="BK147" s="244">
        <f>ROUND(I147*H147,2)</f>
        <v>0</v>
      </c>
      <c r="BL147" s="22" t="s">
        <v>129</v>
      </c>
      <c r="BM147" s="22" t="s">
        <v>266</v>
      </c>
    </row>
    <row r="148" spans="2:51" s="12" customFormat="1" ht="13.5">
      <c r="B148" s="245"/>
      <c r="C148" s="246"/>
      <c r="D148" s="247" t="s">
        <v>131</v>
      </c>
      <c r="E148" s="248" t="s">
        <v>21</v>
      </c>
      <c r="F148" s="249" t="s">
        <v>170</v>
      </c>
      <c r="G148" s="246"/>
      <c r="H148" s="250">
        <v>2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131</v>
      </c>
      <c r="AU148" s="256" t="s">
        <v>78</v>
      </c>
      <c r="AV148" s="12" t="s">
        <v>78</v>
      </c>
      <c r="AW148" s="12" t="s">
        <v>33</v>
      </c>
      <c r="AX148" s="12" t="s">
        <v>76</v>
      </c>
      <c r="AY148" s="256" t="s">
        <v>122</v>
      </c>
    </row>
    <row r="149" spans="2:65" s="1" customFormat="1" ht="16.5" customHeight="1">
      <c r="B149" s="44"/>
      <c r="C149" s="233" t="s">
        <v>267</v>
      </c>
      <c r="D149" s="233" t="s">
        <v>125</v>
      </c>
      <c r="E149" s="234" t="s">
        <v>268</v>
      </c>
      <c r="F149" s="235" t="s">
        <v>269</v>
      </c>
      <c r="G149" s="236" t="s">
        <v>136</v>
      </c>
      <c r="H149" s="237">
        <v>10</v>
      </c>
      <c r="I149" s="238"/>
      <c r="J149" s="239">
        <f>ROUND(I149*H149,2)</f>
        <v>0</v>
      </c>
      <c r="K149" s="235" t="s">
        <v>21</v>
      </c>
      <c r="L149" s="70"/>
      <c r="M149" s="240" t="s">
        <v>21</v>
      </c>
      <c r="N149" s="241" t="s">
        <v>40</v>
      </c>
      <c r="O149" s="45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2" t="s">
        <v>129</v>
      </c>
      <c r="AT149" s="22" t="s">
        <v>125</v>
      </c>
      <c r="AU149" s="22" t="s">
        <v>78</v>
      </c>
      <c r="AY149" s="22" t="s">
        <v>122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2" t="s">
        <v>76</v>
      </c>
      <c r="BK149" s="244">
        <f>ROUND(I149*H149,2)</f>
        <v>0</v>
      </c>
      <c r="BL149" s="22" t="s">
        <v>129</v>
      </c>
      <c r="BM149" s="22" t="s">
        <v>270</v>
      </c>
    </row>
    <row r="150" spans="2:51" s="12" customFormat="1" ht="13.5">
      <c r="B150" s="245"/>
      <c r="C150" s="246"/>
      <c r="D150" s="247" t="s">
        <v>131</v>
      </c>
      <c r="E150" s="248" t="s">
        <v>21</v>
      </c>
      <c r="F150" s="249" t="s">
        <v>271</v>
      </c>
      <c r="G150" s="246"/>
      <c r="H150" s="250">
        <v>10</v>
      </c>
      <c r="I150" s="251"/>
      <c r="J150" s="246"/>
      <c r="K150" s="246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131</v>
      </c>
      <c r="AU150" s="256" t="s">
        <v>78</v>
      </c>
      <c r="AV150" s="12" t="s">
        <v>78</v>
      </c>
      <c r="AW150" s="12" t="s">
        <v>33</v>
      </c>
      <c r="AX150" s="12" t="s">
        <v>76</v>
      </c>
      <c r="AY150" s="256" t="s">
        <v>122</v>
      </c>
    </row>
    <row r="151" spans="2:65" s="1" customFormat="1" ht="16.5" customHeight="1">
      <c r="B151" s="44"/>
      <c r="C151" s="233" t="s">
        <v>272</v>
      </c>
      <c r="D151" s="233" t="s">
        <v>125</v>
      </c>
      <c r="E151" s="234" t="s">
        <v>273</v>
      </c>
      <c r="F151" s="235" t="s">
        <v>274</v>
      </c>
      <c r="G151" s="236" t="s">
        <v>136</v>
      </c>
      <c r="H151" s="237">
        <v>10</v>
      </c>
      <c r="I151" s="238"/>
      <c r="J151" s="239">
        <f>ROUND(I151*H151,2)</f>
        <v>0</v>
      </c>
      <c r="K151" s="235" t="s">
        <v>21</v>
      </c>
      <c r="L151" s="70"/>
      <c r="M151" s="240" t="s">
        <v>21</v>
      </c>
      <c r="N151" s="241" t="s">
        <v>40</v>
      </c>
      <c r="O151" s="45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2" t="s">
        <v>129</v>
      </c>
      <c r="AT151" s="22" t="s">
        <v>125</v>
      </c>
      <c r="AU151" s="22" t="s">
        <v>78</v>
      </c>
      <c r="AY151" s="22" t="s">
        <v>122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2" t="s">
        <v>76</v>
      </c>
      <c r="BK151" s="244">
        <f>ROUND(I151*H151,2)</f>
        <v>0</v>
      </c>
      <c r="BL151" s="22" t="s">
        <v>129</v>
      </c>
      <c r="BM151" s="22" t="s">
        <v>275</v>
      </c>
    </row>
    <row r="152" spans="2:51" s="12" customFormat="1" ht="13.5">
      <c r="B152" s="245"/>
      <c r="C152" s="246"/>
      <c r="D152" s="247" t="s">
        <v>131</v>
      </c>
      <c r="E152" s="248" t="s">
        <v>21</v>
      </c>
      <c r="F152" s="249" t="s">
        <v>271</v>
      </c>
      <c r="G152" s="246"/>
      <c r="H152" s="250">
        <v>10</v>
      </c>
      <c r="I152" s="251"/>
      <c r="J152" s="246"/>
      <c r="K152" s="246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131</v>
      </c>
      <c r="AU152" s="256" t="s">
        <v>78</v>
      </c>
      <c r="AV152" s="12" t="s">
        <v>78</v>
      </c>
      <c r="AW152" s="12" t="s">
        <v>33</v>
      </c>
      <c r="AX152" s="12" t="s">
        <v>76</v>
      </c>
      <c r="AY152" s="256" t="s">
        <v>122</v>
      </c>
    </row>
    <row r="153" spans="2:65" s="1" customFormat="1" ht="16.5" customHeight="1">
      <c r="B153" s="44"/>
      <c r="C153" s="233" t="s">
        <v>276</v>
      </c>
      <c r="D153" s="233" t="s">
        <v>125</v>
      </c>
      <c r="E153" s="234" t="s">
        <v>277</v>
      </c>
      <c r="F153" s="235" t="s">
        <v>278</v>
      </c>
      <c r="G153" s="236" t="s">
        <v>136</v>
      </c>
      <c r="H153" s="237">
        <v>1</v>
      </c>
      <c r="I153" s="238"/>
      <c r="J153" s="239">
        <f>ROUND(I153*H153,2)</f>
        <v>0</v>
      </c>
      <c r="K153" s="235" t="s">
        <v>21</v>
      </c>
      <c r="L153" s="70"/>
      <c r="M153" s="240" t="s">
        <v>21</v>
      </c>
      <c r="N153" s="241" t="s">
        <v>40</v>
      </c>
      <c r="O153" s="45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2" t="s">
        <v>129</v>
      </c>
      <c r="AT153" s="22" t="s">
        <v>125</v>
      </c>
      <c r="AU153" s="22" t="s">
        <v>78</v>
      </c>
      <c r="AY153" s="22" t="s">
        <v>122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2" t="s">
        <v>76</v>
      </c>
      <c r="BK153" s="244">
        <f>ROUND(I153*H153,2)</f>
        <v>0</v>
      </c>
      <c r="BL153" s="22" t="s">
        <v>129</v>
      </c>
      <c r="BM153" s="22" t="s">
        <v>279</v>
      </c>
    </row>
    <row r="154" spans="2:51" s="12" customFormat="1" ht="13.5">
      <c r="B154" s="245"/>
      <c r="C154" s="246"/>
      <c r="D154" s="247" t="s">
        <v>131</v>
      </c>
      <c r="E154" s="248" t="s">
        <v>21</v>
      </c>
      <c r="F154" s="249" t="s">
        <v>138</v>
      </c>
      <c r="G154" s="246"/>
      <c r="H154" s="250">
        <v>1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131</v>
      </c>
      <c r="AU154" s="256" t="s">
        <v>78</v>
      </c>
      <c r="AV154" s="12" t="s">
        <v>78</v>
      </c>
      <c r="AW154" s="12" t="s">
        <v>33</v>
      </c>
      <c r="AX154" s="12" t="s">
        <v>76</v>
      </c>
      <c r="AY154" s="256" t="s">
        <v>122</v>
      </c>
    </row>
    <row r="155" spans="2:65" s="1" customFormat="1" ht="16.5" customHeight="1">
      <c r="B155" s="44"/>
      <c r="C155" s="233" t="s">
        <v>280</v>
      </c>
      <c r="D155" s="233" t="s">
        <v>125</v>
      </c>
      <c r="E155" s="234" t="s">
        <v>281</v>
      </c>
      <c r="F155" s="235" t="s">
        <v>282</v>
      </c>
      <c r="G155" s="236" t="s">
        <v>136</v>
      </c>
      <c r="H155" s="237">
        <v>16</v>
      </c>
      <c r="I155" s="238"/>
      <c r="J155" s="239">
        <f>ROUND(I155*H155,2)</f>
        <v>0</v>
      </c>
      <c r="K155" s="235" t="s">
        <v>21</v>
      </c>
      <c r="L155" s="70"/>
      <c r="M155" s="240" t="s">
        <v>21</v>
      </c>
      <c r="N155" s="241" t="s">
        <v>40</v>
      </c>
      <c r="O155" s="45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2" t="s">
        <v>129</v>
      </c>
      <c r="AT155" s="22" t="s">
        <v>125</v>
      </c>
      <c r="AU155" s="22" t="s">
        <v>78</v>
      </c>
      <c r="AY155" s="22" t="s">
        <v>122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2" t="s">
        <v>76</v>
      </c>
      <c r="BK155" s="244">
        <f>ROUND(I155*H155,2)</f>
        <v>0</v>
      </c>
      <c r="BL155" s="22" t="s">
        <v>129</v>
      </c>
      <c r="BM155" s="22" t="s">
        <v>283</v>
      </c>
    </row>
    <row r="156" spans="2:51" s="12" customFormat="1" ht="13.5">
      <c r="B156" s="245"/>
      <c r="C156" s="246"/>
      <c r="D156" s="247" t="s">
        <v>131</v>
      </c>
      <c r="E156" s="248" t="s">
        <v>21</v>
      </c>
      <c r="F156" s="249" t="s">
        <v>284</v>
      </c>
      <c r="G156" s="246"/>
      <c r="H156" s="250">
        <v>16</v>
      </c>
      <c r="I156" s="251"/>
      <c r="J156" s="246"/>
      <c r="K156" s="246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131</v>
      </c>
      <c r="AU156" s="256" t="s">
        <v>78</v>
      </c>
      <c r="AV156" s="12" t="s">
        <v>78</v>
      </c>
      <c r="AW156" s="12" t="s">
        <v>33</v>
      </c>
      <c r="AX156" s="12" t="s">
        <v>76</v>
      </c>
      <c r="AY156" s="256" t="s">
        <v>122</v>
      </c>
    </row>
    <row r="157" spans="2:65" s="1" customFormat="1" ht="16.5" customHeight="1">
      <c r="B157" s="44"/>
      <c r="C157" s="233" t="s">
        <v>285</v>
      </c>
      <c r="D157" s="233" t="s">
        <v>125</v>
      </c>
      <c r="E157" s="234" t="s">
        <v>286</v>
      </c>
      <c r="F157" s="235" t="s">
        <v>287</v>
      </c>
      <c r="G157" s="236" t="s">
        <v>136</v>
      </c>
      <c r="H157" s="237">
        <v>14</v>
      </c>
      <c r="I157" s="238"/>
      <c r="J157" s="239">
        <f>ROUND(I157*H157,2)</f>
        <v>0</v>
      </c>
      <c r="K157" s="235" t="s">
        <v>21</v>
      </c>
      <c r="L157" s="70"/>
      <c r="M157" s="240" t="s">
        <v>21</v>
      </c>
      <c r="N157" s="241" t="s">
        <v>40</v>
      </c>
      <c r="O157" s="45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2" t="s">
        <v>129</v>
      </c>
      <c r="AT157" s="22" t="s">
        <v>125</v>
      </c>
      <c r="AU157" s="22" t="s">
        <v>78</v>
      </c>
      <c r="AY157" s="22" t="s">
        <v>122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2" t="s">
        <v>76</v>
      </c>
      <c r="BK157" s="244">
        <f>ROUND(I157*H157,2)</f>
        <v>0</v>
      </c>
      <c r="BL157" s="22" t="s">
        <v>129</v>
      </c>
      <c r="BM157" s="22" t="s">
        <v>288</v>
      </c>
    </row>
    <row r="158" spans="2:51" s="12" customFormat="1" ht="13.5">
      <c r="B158" s="245"/>
      <c r="C158" s="246"/>
      <c r="D158" s="247" t="s">
        <v>131</v>
      </c>
      <c r="E158" s="248" t="s">
        <v>21</v>
      </c>
      <c r="F158" s="249" t="s">
        <v>289</v>
      </c>
      <c r="G158" s="246"/>
      <c r="H158" s="250">
        <v>14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131</v>
      </c>
      <c r="AU158" s="256" t="s">
        <v>78</v>
      </c>
      <c r="AV158" s="12" t="s">
        <v>78</v>
      </c>
      <c r="AW158" s="12" t="s">
        <v>33</v>
      </c>
      <c r="AX158" s="12" t="s">
        <v>76</v>
      </c>
      <c r="AY158" s="256" t="s">
        <v>122</v>
      </c>
    </row>
    <row r="159" spans="2:65" s="1" customFormat="1" ht="16.5" customHeight="1">
      <c r="B159" s="44"/>
      <c r="C159" s="233" t="s">
        <v>290</v>
      </c>
      <c r="D159" s="233" t="s">
        <v>125</v>
      </c>
      <c r="E159" s="234" t="s">
        <v>291</v>
      </c>
      <c r="F159" s="235" t="s">
        <v>292</v>
      </c>
      <c r="G159" s="236" t="s">
        <v>293</v>
      </c>
      <c r="H159" s="237">
        <v>8</v>
      </c>
      <c r="I159" s="238"/>
      <c r="J159" s="239">
        <f>ROUND(I159*H159,2)</f>
        <v>0</v>
      </c>
      <c r="K159" s="235" t="s">
        <v>21</v>
      </c>
      <c r="L159" s="70"/>
      <c r="M159" s="240" t="s">
        <v>21</v>
      </c>
      <c r="N159" s="241" t="s">
        <v>40</v>
      </c>
      <c r="O159" s="45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2" t="s">
        <v>129</v>
      </c>
      <c r="AT159" s="22" t="s">
        <v>125</v>
      </c>
      <c r="AU159" s="22" t="s">
        <v>78</v>
      </c>
      <c r="AY159" s="22" t="s">
        <v>122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2" t="s">
        <v>76</v>
      </c>
      <c r="BK159" s="244">
        <f>ROUND(I159*H159,2)</f>
        <v>0</v>
      </c>
      <c r="BL159" s="22" t="s">
        <v>129</v>
      </c>
      <c r="BM159" s="22" t="s">
        <v>294</v>
      </c>
    </row>
    <row r="160" spans="2:51" s="12" customFormat="1" ht="13.5">
      <c r="B160" s="245"/>
      <c r="C160" s="246"/>
      <c r="D160" s="247" t="s">
        <v>131</v>
      </c>
      <c r="E160" s="248" t="s">
        <v>21</v>
      </c>
      <c r="F160" s="249" t="s">
        <v>187</v>
      </c>
      <c r="G160" s="246"/>
      <c r="H160" s="250">
        <v>8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131</v>
      </c>
      <c r="AU160" s="256" t="s">
        <v>78</v>
      </c>
      <c r="AV160" s="12" t="s">
        <v>78</v>
      </c>
      <c r="AW160" s="12" t="s">
        <v>33</v>
      </c>
      <c r="AX160" s="12" t="s">
        <v>76</v>
      </c>
      <c r="AY160" s="256" t="s">
        <v>122</v>
      </c>
    </row>
    <row r="161" spans="2:65" s="1" customFormat="1" ht="16.5" customHeight="1">
      <c r="B161" s="44"/>
      <c r="C161" s="233" t="s">
        <v>295</v>
      </c>
      <c r="D161" s="233" t="s">
        <v>125</v>
      </c>
      <c r="E161" s="234" t="s">
        <v>296</v>
      </c>
      <c r="F161" s="235" t="s">
        <v>297</v>
      </c>
      <c r="G161" s="236" t="s">
        <v>128</v>
      </c>
      <c r="H161" s="237">
        <v>6</v>
      </c>
      <c r="I161" s="238"/>
      <c r="J161" s="239">
        <f>ROUND(I161*H161,2)</f>
        <v>0</v>
      </c>
      <c r="K161" s="235" t="s">
        <v>21</v>
      </c>
      <c r="L161" s="70"/>
      <c r="M161" s="240" t="s">
        <v>21</v>
      </c>
      <c r="N161" s="241" t="s">
        <v>40</v>
      </c>
      <c r="O161" s="45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2" t="s">
        <v>129</v>
      </c>
      <c r="AT161" s="22" t="s">
        <v>125</v>
      </c>
      <c r="AU161" s="22" t="s">
        <v>78</v>
      </c>
      <c r="AY161" s="22" t="s">
        <v>122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2" t="s">
        <v>76</v>
      </c>
      <c r="BK161" s="244">
        <f>ROUND(I161*H161,2)</f>
        <v>0</v>
      </c>
      <c r="BL161" s="22" t="s">
        <v>129</v>
      </c>
      <c r="BM161" s="22" t="s">
        <v>298</v>
      </c>
    </row>
    <row r="162" spans="2:51" s="12" customFormat="1" ht="13.5">
      <c r="B162" s="245"/>
      <c r="C162" s="246"/>
      <c r="D162" s="247" t="s">
        <v>131</v>
      </c>
      <c r="E162" s="248" t="s">
        <v>21</v>
      </c>
      <c r="F162" s="249" t="s">
        <v>299</v>
      </c>
      <c r="G162" s="246"/>
      <c r="H162" s="250">
        <v>6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131</v>
      </c>
      <c r="AU162" s="256" t="s">
        <v>78</v>
      </c>
      <c r="AV162" s="12" t="s">
        <v>78</v>
      </c>
      <c r="AW162" s="12" t="s">
        <v>33</v>
      </c>
      <c r="AX162" s="12" t="s">
        <v>76</v>
      </c>
      <c r="AY162" s="256" t="s">
        <v>122</v>
      </c>
    </row>
    <row r="163" spans="2:65" s="1" customFormat="1" ht="16.5" customHeight="1">
      <c r="B163" s="44"/>
      <c r="C163" s="233" t="s">
        <v>300</v>
      </c>
      <c r="D163" s="233" t="s">
        <v>125</v>
      </c>
      <c r="E163" s="234" t="s">
        <v>301</v>
      </c>
      <c r="F163" s="235" t="s">
        <v>127</v>
      </c>
      <c r="G163" s="236" t="s">
        <v>128</v>
      </c>
      <c r="H163" s="237">
        <v>2</v>
      </c>
      <c r="I163" s="238"/>
      <c r="J163" s="239">
        <f>ROUND(I163*H163,2)</f>
        <v>0</v>
      </c>
      <c r="K163" s="235" t="s">
        <v>21</v>
      </c>
      <c r="L163" s="70"/>
      <c r="M163" s="240" t="s">
        <v>21</v>
      </c>
      <c r="N163" s="241" t="s">
        <v>40</v>
      </c>
      <c r="O163" s="45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2" t="s">
        <v>129</v>
      </c>
      <c r="AT163" s="22" t="s">
        <v>125</v>
      </c>
      <c r="AU163" s="22" t="s">
        <v>78</v>
      </c>
      <c r="AY163" s="22" t="s">
        <v>122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2" t="s">
        <v>76</v>
      </c>
      <c r="BK163" s="244">
        <f>ROUND(I163*H163,2)</f>
        <v>0</v>
      </c>
      <c r="BL163" s="22" t="s">
        <v>129</v>
      </c>
      <c r="BM163" s="22" t="s">
        <v>302</v>
      </c>
    </row>
    <row r="164" spans="2:51" s="12" customFormat="1" ht="13.5">
      <c r="B164" s="245"/>
      <c r="C164" s="246"/>
      <c r="D164" s="247" t="s">
        <v>131</v>
      </c>
      <c r="E164" s="248" t="s">
        <v>21</v>
      </c>
      <c r="F164" s="249" t="s">
        <v>170</v>
      </c>
      <c r="G164" s="246"/>
      <c r="H164" s="250">
        <v>2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131</v>
      </c>
      <c r="AU164" s="256" t="s">
        <v>78</v>
      </c>
      <c r="AV164" s="12" t="s">
        <v>78</v>
      </c>
      <c r="AW164" s="12" t="s">
        <v>33</v>
      </c>
      <c r="AX164" s="12" t="s">
        <v>76</v>
      </c>
      <c r="AY164" s="256" t="s">
        <v>122</v>
      </c>
    </row>
    <row r="165" spans="2:65" s="1" customFormat="1" ht="16.5" customHeight="1">
      <c r="B165" s="44"/>
      <c r="C165" s="233" t="s">
        <v>303</v>
      </c>
      <c r="D165" s="233" t="s">
        <v>125</v>
      </c>
      <c r="E165" s="234" t="s">
        <v>304</v>
      </c>
      <c r="F165" s="235" t="s">
        <v>305</v>
      </c>
      <c r="G165" s="236" t="s">
        <v>128</v>
      </c>
      <c r="H165" s="237">
        <v>11</v>
      </c>
      <c r="I165" s="238"/>
      <c r="J165" s="239">
        <f>ROUND(I165*H165,2)</f>
        <v>0</v>
      </c>
      <c r="K165" s="235" t="s">
        <v>21</v>
      </c>
      <c r="L165" s="70"/>
      <c r="M165" s="240" t="s">
        <v>21</v>
      </c>
      <c r="N165" s="241" t="s">
        <v>40</v>
      </c>
      <c r="O165" s="45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2" t="s">
        <v>129</v>
      </c>
      <c r="AT165" s="22" t="s">
        <v>125</v>
      </c>
      <c r="AU165" s="22" t="s">
        <v>78</v>
      </c>
      <c r="AY165" s="22" t="s">
        <v>122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2" t="s">
        <v>76</v>
      </c>
      <c r="BK165" s="244">
        <f>ROUND(I165*H165,2)</f>
        <v>0</v>
      </c>
      <c r="BL165" s="22" t="s">
        <v>129</v>
      </c>
      <c r="BM165" s="22" t="s">
        <v>306</v>
      </c>
    </row>
    <row r="166" spans="2:51" s="12" customFormat="1" ht="13.5">
      <c r="B166" s="245"/>
      <c r="C166" s="246"/>
      <c r="D166" s="247" t="s">
        <v>131</v>
      </c>
      <c r="E166" s="248" t="s">
        <v>21</v>
      </c>
      <c r="F166" s="249" t="s">
        <v>307</v>
      </c>
      <c r="G166" s="246"/>
      <c r="H166" s="250">
        <v>11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131</v>
      </c>
      <c r="AU166" s="256" t="s">
        <v>78</v>
      </c>
      <c r="AV166" s="12" t="s">
        <v>78</v>
      </c>
      <c r="AW166" s="12" t="s">
        <v>33</v>
      </c>
      <c r="AX166" s="12" t="s">
        <v>76</v>
      </c>
      <c r="AY166" s="256" t="s">
        <v>122</v>
      </c>
    </row>
    <row r="167" spans="2:65" s="1" customFormat="1" ht="16.5" customHeight="1">
      <c r="B167" s="44"/>
      <c r="C167" s="233" t="s">
        <v>308</v>
      </c>
      <c r="D167" s="233" t="s">
        <v>125</v>
      </c>
      <c r="E167" s="234" t="s">
        <v>309</v>
      </c>
      <c r="F167" s="235" t="s">
        <v>310</v>
      </c>
      <c r="G167" s="236" t="s">
        <v>128</v>
      </c>
      <c r="H167" s="237">
        <v>15</v>
      </c>
      <c r="I167" s="238"/>
      <c r="J167" s="239">
        <f>ROUND(I167*H167,2)</f>
        <v>0</v>
      </c>
      <c r="K167" s="235" t="s">
        <v>21</v>
      </c>
      <c r="L167" s="70"/>
      <c r="M167" s="240" t="s">
        <v>21</v>
      </c>
      <c r="N167" s="241" t="s">
        <v>40</v>
      </c>
      <c r="O167" s="45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2" t="s">
        <v>129</v>
      </c>
      <c r="AT167" s="22" t="s">
        <v>125</v>
      </c>
      <c r="AU167" s="22" t="s">
        <v>78</v>
      </c>
      <c r="AY167" s="22" t="s">
        <v>122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2" t="s">
        <v>76</v>
      </c>
      <c r="BK167" s="244">
        <f>ROUND(I167*H167,2)</f>
        <v>0</v>
      </c>
      <c r="BL167" s="22" t="s">
        <v>129</v>
      </c>
      <c r="BM167" s="22" t="s">
        <v>311</v>
      </c>
    </row>
    <row r="168" spans="2:51" s="12" customFormat="1" ht="13.5">
      <c r="B168" s="245"/>
      <c r="C168" s="246"/>
      <c r="D168" s="247" t="s">
        <v>131</v>
      </c>
      <c r="E168" s="248" t="s">
        <v>21</v>
      </c>
      <c r="F168" s="249" t="s">
        <v>312</v>
      </c>
      <c r="G168" s="246"/>
      <c r="H168" s="250">
        <v>15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131</v>
      </c>
      <c r="AU168" s="256" t="s">
        <v>78</v>
      </c>
      <c r="AV168" s="12" t="s">
        <v>78</v>
      </c>
      <c r="AW168" s="12" t="s">
        <v>33</v>
      </c>
      <c r="AX168" s="12" t="s">
        <v>76</v>
      </c>
      <c r="AY168" s="256" t="s">
        <v>122</v>
      </c>
    </row>
    <row r="169" spans="2:65" s="1" customFormat="1" ht="16.5" customHeight="1">
      <c r="B169" s="44"/>
      <c r="C169" s="233" t="s">
        <v>313</v>
      </c>
      <c r="D169" s="233" t="s">
        <v>125</v>
      </c>
      <c r="E169" s="234" t="s">
        <v>314</v>
      </c>
      <c r="F169" s="235" t="s">
        <v>315</v>
      </c>
      <c r="G169" s="236" t="s">
        <v>128</v>
      </c>
      <c r="H169" s="237">
        <v>1</v>
      </c>
      <c r="I169" s="238"/>
      <c r="J169" s="239">
        <f>ROUND(I169*H169,2)</f>
        <v>0</v>
      </c>
      <c r="K169" s="235" t="s">
        <v>21</v>
      </c>
      <c r="L169" s="70"/>
      <c r="M169" s="240" t="s">
        <v>21</v>
      </c>
      <c r="N169" s="241" t="s">
        <v>40</v>
      </c>
      <c r="O169" s="45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2" t="s">
        <v>129</v>
      </c>
      <c r="AT169" s="22" t="s">
        <v>125</v>
      </c>
      <c r="AU169" s="22" t="s">
        <v>78</v>
      </c>
      <c r="AY169" s="22" t="s">
        <v>122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2" t="s">
        <v>76</v>
      </c>
      <c r="BK169" s="244">
        <f>ROUND(I169*H169,2)</f>
        <v>0</v>
      </c>
      <c r="BL169" s="22" t="s">
        <v>129</v>
      </c>
      <c r="BM169" s="22" t="s">
        <v>316</v>
      </c>
    </row>
    <row r="170" spans="2:51" s="12" customFormat="1" ht="13.5">
      <c r="B170" s="245"/>
      <c r="C170" s="246"/>
      <c r="D170" s="247" t="s">
        <v>131</v>
      </c>
      <c r="E170" s="248" t="s">
        <v>21</v>
      </c>
      <c r="F170" s="249" t="s">
        <v>138</v>
      </c>
      <c r="G170" s="246"/>
      <c r="H170" s="250">
        <v>1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131</v>
      </c>
      <c r="AU170" s="256" t="s">
        <v>78</v>
      </c>
      <c r="AV170" s="12" t="s">
        <v>78</v>
      </c>
      <c r="AW170" s="12" t="s">
        <v>33</v>
      </c>
      <c r="AX170" s="12" t="s">
        <v>76</v>
      </c>
      <c r="AY170" s="256" t="s">
        <v>122</v>
      </c>
    </row>
    <row r="171" spans="2:65" s="1" customFormat="1" ht="16.5" customHeight="1">
      <c r="B171" s="44"/>
      <c r="C171" s="233" t="s">
        <v>317</v>
      </c>
      <c r="D171" s="233" t="s">
        <v>125</v>
      </c>
      <c r="E171" s="234" t="s">
        <v>318</v>
      </c>
      <c r="F171" s="235" t="s">
        <v>319</v>
      </c>
      <c r="G171" s="236" t="s">
        <v>128</v>
      </c>
      <c r="H171" s="237">
        <v>1</v>
      </c>
      <c r="I171" s="238"/>
      <c r="J171" s="239">
        <f>ROUND(I171*H171,2)</f>
        <v>0</v>
      </c>
      <c r="K171" s="235" t="s">
        <v>21</v>
      </c>
      <c r="L171" s="70"/>
      <c r="M171" s="240" t="s">
        <v>21</v>
      </c>
      <c r="N171" s="241" t="s">
        <v>40</v>
      </c>
      <c r="O171" s="45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2" t="s">
        <v>129</v>
      </c>
      <c r="AT171" s="22" t="s">
        <v>125</v>
      </c>
      <c r="AU171" s="22" t="s">
        <v>78</v>
      </c>
      <c r="AY171" s="22" t="s">
        <v>122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2" t="s">
        <v>76</v>
      </c>
      <c r="BK171" s="244">
        <f>ROUND(I171*H171,2)</f>
        <v>0</v>
      </c>
      <c r="BL171" s="22" t="s">
        <v>129</v>
      </c>
      <c r="BM171" s="22" t="s">
        <v>320</v>
      </c>
    </row>
    <row r="172" spans="2:51" s="12" customFormat="1" ht="13.5">
      <c r="B172" s="245"/>
      <c r="C172" s="246"/>
      <c r="D172" s="247" t="s">
        <v>131</v>
      </c>
      <c r="E172" s="248" t="s">
        <v>21</v>
      </c>
      <c r="F172" s="249" t="s">
        <v>138</v>
      </c>
      <c r="G172" s="246"/>
      <c r="H172" s="250">
        <v>1</v>
      </c>
      <c r="I172" s="251"/>
      <c r="J172" s="246"/>
      <c r="K172" s="246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131</v>
      </c>
      <c r="AU172" s="256" t="s">
        <v>78</v>
      </c>
      <c r="AV172" s="12" t="s">
        <v>78</v>
      </c>
      <c r="AW172" s="12" t="s">
        <v>33</v>
      </c>
      <c r="AX172" s="12" t="s">
        <v>76</v>
      </c>
      <c r="AY172" s="256" t="s">
        <v>122</v>
      </c>
    </row>
    <row r="173" spans="2:65" s="1" customFormat="1" ht="16.5" customHeight="1">
      <c r="B173" s="44"/>
      <c r="C173" s="233" t="s">
        <v>321</v>
      </c>
      <c r="D173" s="233" t="s">
        <v>125</v>
      </c>
      <c r="E173" s="234" t="s">
        <v>322</v>
      </c>
      <c r="F173" s="235" t="s">
        <v>323</v>
      </c>
      <c r="G173" s="236" t="s">
        <v>136</v>
      </c>
      <c r="H173" s="237">
        <v>1</v>
      </c>
      <c r="I173" s="238"/>
      <c r="J173" s="239">
        <f>ROUND(I173*H173,2)</f>
        <v>0</v>
      </c>
      <c r="K173" s="235" t="s">
        <v>21</v>
      </c>
      <c r="L173" s="70"/>
      <c r="M173" s="240" t="s">
        <v>21</v>
      </c>
      <c r="N173" s="241" t="s">
        <v>40</v>
      </c>
      <c r="O173" s="45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2" t="s">
        <v>129</v>
      </c>
      <c r="AT173" s="22" t="s">
        <v>125</v>
      </c>
      <c r="AU173" s="22" t="s">
        <v>78</v>
      </c>
      <c r="AY173" s="22" t="s">
        <v>122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2" t="s">
        <v>76</v>
      </c>
      <c r="BK173" s="244">
        <f>ROUND(I173*H173,2)</f>
        <v>0</v>
      </c>
      <c r="BL173" s="22" t="s">
        <v>129</v>
      </c>
      <c r="BM173" s="22" t="s">
        <v>324</v>
      </c>
    </row>
    <row r="174" spans="2:65" s="1" customFormat="1" ht="16.5" customHeight="1">
      <c r="B174" s="44"/>
      <c r="C174" s="233" t="s">
        <v>325</v>
      </c>
      <c r="D174" s="233" t="s">
        <v>125</v>
      </c>
      <c r="E174" s="234" t="s">
        <v>326</v>
      </c>
      <c r="F174" s="235" t="s">
        <v>327</v>
      </c>
      <c r="G174" s="236" t="s">
        <v>136</v>
      </c>
      <c r="H174" s="237">
        <v>1</v>
      </c>
      <c r="I174" s="238"/>
      <c r="J174" s="239">
        <f>ROUND(I174*H174,2)</f>
        <v>0</v>
      </c>
      <c r="K174" s="235" t="s">
        <v>21</v>
      </c>
      <c r="L174" s="70"/>
      <c r="M174" s="240" t="s">
        <v>21</v>
      </c>
      <c r="N174" s="257" t="s">
        <v>40</v>
      </c>
      <c r="O174" s="258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AR174" s="22" t="s">
        <v>129</v>
      </c>
      <c r="AT174" s="22" t="s">
        <v>125</v>
      </c>
      <c r="AU174" s="22" t="s">
        <v>78</v>
      </c>
      <c r="AY174" s="22" t="s">
        <v>122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2" t="s">
        <v>76</v>
      </c>
      <c r="BK174" s="244">
        <f>ROUND(I174*H174,2)</f>
        <v>0</v>
      </c>
      <c r="BL174" s="22" t="s">
        <v>129</v>
      </c>
      <c r="BM174" s="22" t="s">
        <v>328</v>
      </c>
    </row>
    <row r="175" spans="2:12" s="1" customFormat="1" ht="6.95" customHeight="1">
      <c r="B175" s="65"/>
      <c r="C175" s="66"/>
      <c r="D175" s="66"/>
      <c r="E175" s="66"/>
      <c r="F175" s="66"/>
      <c r="G175" s="66"/>
      <c r="H175" s="66"/>
      <c r="I175" s="176"/>
      <c r="J175" s="66"/>
      <c r="K175" s="66"/>
      <c r="L175" s="70"/>
    </row>
  </sheetData>
  <sheetProtection password="CC35" sheet="1" objects="1" scenarios="1" formatColumns="0" formatRows="0" autoFilter="0"/>
  <autoFilter ref="C83:K17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89</v>
      </c>
      <c r="G1" s="149" t="s">
        <v>90</v>
      </c>
      <c r="H1" s="149"/>
      <c r="I1" s="150"/>
      <c r="J1" s="149" t="s">
        <v>91</v>
      </c>
      <c r="K1" s="148" t="s">
        <v>92</v>
      </c>
      <c r="L1" s="149" t="s">
        <v>93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ELEKTRICKÁ INSTALACE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95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96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97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329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ROUND(J84,2)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ROUND(SUM(BE84:BE176),2)</f>
        <v>0</v>
      </c>
      <c r="G32" s="45"/>
      <c r="H32" s="45"/>
      <c r="I32" s="168">
        <v>0.21</v>
      </c>
      <c r="J32" s="167">
        <f>ROUND(ROUND((SUM(BE84:BE176)),2)*I32,2)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ROUND(SUM(BF84:BF176),2)</f>
        <v>0</v>
      </c>
      <c r="G33" s="45"/>
      <c r="H33" s="45"/>
      <c r="I33" s="168">
        <v>0.15</v>
      </c>
      <c r="J33" s="167">
        <f>ROUND(ROUND((SUM(BF84:BF176)),2)*I33,2)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ROUND(SUM(BG84:BG176),2)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ROUND(SUM(BH84:BH176),2)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ROUND(SUM(BI84:BI176),2)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99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ELEKTRICKÁ INSTALACE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95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96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97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01 Budova - NEZP. - SO 01 Budova - Revitalizace výrobního areálu bývalé cihelny - NEzpůsobilé výdaje - ELEKTRICKÁ INSTAL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100</v>
      </c>
      <c r="D58" s="169"/>
      <c r="E58" s="169"/>
      <c r="F58" s="169"/>
      <c r="G58" s="169"/>
      <c r="H58" s="169"/>
      <c r="I58" s="183"/>
      <c r="J58" s="184" t="s">
        <v>101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102</v>
      </c>
      <c r="D60" s="45"/>
      <c r="E60" s="45"/>
      <c r="F60" s="45"/>
      <c r="G60" s="45"/>
      <c r="H60" s="45"/>
      <c r="I60" s="154"/>
      <c r="J60" s="165">
        <f>J84</f>
        <v>0</v>
      </c>
      <c r="K60" s="49"/>
      <c r="AU60" s="22" t="s">
        <v>103</v>
      </c>
    </row>
    <row r="61" spans="2:11" s="8" customFormat="1" ht="24.95" customHeight="1">
      <c r="B61" s="187"/>
      <c r="C61" s="188"/>
      <c r="D61" s="189" t="s">
        <v>104</v>
      </c>
      <c r="E61" s="190"/>
      <c r="F61" s="190"/>
      <c r="G61" s="190"/>
      <c r="H61" s="190"/>
      <c r="I61" s="191"/>
      <c r="J61" s="192">
        <f>J85</f>
        <v>0</v>
      </c>
      <c r="K61" s="193"/>
    </row>
    <row r="62" spans="2:11" s="9" customFormat="1" ht="19.9" customHeight="1">
      <c r="B62" s="194"/>
      <c r="C62" s="195"/>
      <c r="D62" s="196" t="s">
        <v>105</v>
      </c>
      <c r="E62" s="197"/>
      <c r="F62" s="197"/>
      <c r="G62" s="197"/>
      <c r="H62" s="197"/>
      <c r="I62" s="198"/>
      <c r="J62" s="199">
        <f>J86</f>
        <v>0</v>
      </c>
      <c r="K62" s="200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54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76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69"/>
      <c r="L68" s="70"/>
    </row>
    <row r="69" spans="2:12" s="1" customFormat="1" ht="36.95" customHeight="1">
      <c r="B69" s="44"/>
      <c r="C69" s="71" t="s">
        <v>106</v>
      </c>
      <c r="D69" s="72"/>
      <c r="E69" s="72"/>
      <c r="F69" s="72"/>
      <c r="G69" s="72"/>
      <c r="H69" s="72"/>
      <c r="I69" s="201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201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16.5" customHeight="1">
      <c r="B72" s="44"/>
      <c r="C72" s="72"/>
      <c r="D72" s="72"/>
      <c r="E72" s="202" t="str">
        <f>E7</f>
        <v>Revitalizace výrobního areálu bývalé cihelny v. kat. úz. Krčín- výběrové řízení ELEKTRICKÁ INSTALACE</v>
      </c>
      <c r="F72" s="74"/>
      <c r="G72" s="74"/>
      <c r="H72" s="74"/>
      <c r="I72" s="201"/>
      <c r="J72" s="72"/>
      <c r="K72" s="72"/>
      <c r="L72" s="70"/>
    </row>
    <row r="73" spans="2:12" ht="13.5">
      <c r="B73" s="26"/>
      <c r="C73" s="74" t="s">
        <v>95</v>
      </c>
      <c r="D73" s="203"/>
      <c r="E73" s="203"/>
      <c r="F73" s="203"/>
      <c r="G73" s="203"/>
      <c r="H73" s="203"/>
      <c r="I73" s="146"/>
      <c r="J73" s="203"/>
      <c r="K73" s="203"/>
      <c r="L73" s="204"/>
    </row>
    <row r="74" spans="2:12" s="1" customFormat="1" ht="16.5" customHeight="1">
      <c r="B74" s="44"/>
      <c r="C74" s="72"/>
      <c r="D74" s="72"/>
      <c r="E74" s="202" t="s">
        <v>96</v>
      </c>
      <c r="F74" s="72"/>
      <c r="G74" s="72"/>
      <c r="H74" s="72"/>
      <c r="I74" s="201"/>
      <c r="J74" s="72"/>
      <c r="K74" s="72"/>
      <c r="L74" s="70"/>
    </row>
    <row r="75" spans="2:12" s="1" customFormat="1" ht="14.4" customHeight="1">
      <c r="B75" s="44"/>
      <c r="C75" s="74" t="s">
        <v>97</v>
      </c>
      <c r="D75" s="72"/>
      <c r="E75" s="72"/>
      <c r="F75" s="72"/>
      <c r="G75" s="72"/>
      <c r="H75" s="72"/>
      <c r="I75" s="201"/>
      <c r="J75" s="72"/>
      <c r="K75" s="72"/>
      <c r="L75" s="70"/>
    </row>
    <row r="76" spans="2:12" s="1" customFormat="1" ht="17.25" customHeight="1">
      <c r="B76" s="44"/>
      <c r="C76" s="72"/>
      <c r="D76" s="72"/>
      <c r="E76" s="80" t="str">
        <f>E11</f>
        <v>SO 01 Budova - NEZP. - SO 01 Budova - Revitalizace výrobního areálu bývalé cihelny - NEzpůsobilé výdaje - ELEKTRICKÁ INSTAL</v>
      </c>
      <c r="F76" s="72"/>
      <c r="G76" s="72"/>
      <c r="H76" s="72"/>
      <c r="I76" s="201"/>
      <c r="J76" s="72"/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8" customHeight="1">
      <c r="B78" s="44"/>
      <c r="C78" s="74" t="s">
        <v>23</v>
      </c>
      <c r="D78" s="72"/>
      <c r="E78" s="72"/>
      <c r="F78" s="205" t="str">
        <f>F14</f>
        <v xml:space="preserve"> </v>
      </c>
      <c r="G78" s="72"/>
      <c r="H78" s="72"/>
      <c r="I78" s="206" t="s">
        <v>25</v>
      </c>
      <c r="J78" s="83" t="str">
        <f>IF(J14="","",J14)</f>
        <v>12. 12. 2018</v>
      </c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3.5">
      <c r="B80" s="44"/>
      <c r="C80" s="74" t="s">
        <v>27</v>
      </c>
      <c r="D80" s="72"/>
      <c r="E80" s="72"/>
      <c r="F80" s="205" t="str">
        <f>E17</f>
        <v xml:space="preserve"> </v>
      </c>
      <c r="G80" s="72"/>
      <c r="H80" s="72"/>
      <c r="I80" s="206" t="s">
        <v>32</v>
      </c>
      <c r="J80" s="205" t="str">
        <f>E23</f>
        <v xml:space="preserve"> </v>
      </c>
      <c r="K80" s="72"/>
      <c r="L80" s="70"/>
    </row>
    <row r="81" spans="2:12" s="1" customFormat="1" ht="14.4" customHeight="1">
      <c r="B81" s="44"/>
      <c r="C81" s="74" t="s">
        <v>30</v>
      </c>
      <c r="D81" s="72"/>
      <c r="E81" s="72"/>
      <c r="F81" s="205" t="str">
        <f>IF(E20="","",E20)</f>
        <v/>
      </c>
      <c r="G81" s="72"/>
      <c r="H81" s="72"/>
      <c r="I81" s="201"/>
      <c r="J81" s="72"/>
      <c r="K81" s="72"/>
      <c r="L81" s="70"/>
    </row>
    <row r="82" spans="2:12" s="1" customFormat="1" ht="10.3" customHeight="1">
      <c r="B82" s="44"/>
      <c r="C82" s="72"/>
      <c r="D82" s="72"/>
      <c r="E82" s="72"/>
      <c r="F82" s="72"/>
      <c r="G82" s="72"/>
      <c r="H82" s="72"/>
      <c r="I82" s="201"/>
      <c r="J82" s="72"/>
      <c r="K82" s="72"/>
      <c r="L82" s="70"/>
    </row>
    <row r="83" spans="2:20" s="10" customFormat="1" ht="29.25" customHeight="1">
      <c r="B83" s="207"/>
      <c r="C83" s="208" t="s">
        <v>107</v>
      </c>
      <c r="D83" s="209" t="s">
        <v>54</v>
      </c>
      <c r="E83" s="209" t="s">
        <v>50</v>
      </c>
      <c r="F83" s="209" t="s">
        <v>108</v>
      </c>
      <c r="G83" s="209" t="s">
        <v>109</v>
      </c>
      <c r="H83" s="209" t="s">
        <v>110</v>
      </c>
      <c r="I83" s="210" t="s">
        <v>111</v>
      </c>
      <c r="J83" s="209" t="s">
        <v>101</v>
      </c>
      <c r="K83" s="211" t="s">
        <v>112</v>
      </c>
      <c r="L83" s="212"/>
      <c r="M83" s="100" t="s">
        <v>113</v>
      </c>
      <c r="N83" s="101" t="s">
        <v>39</v>
      </c>
      <c r="O83" s="101" t="s">
        <v>114</v>
      </c>
      <c r="P83" s="101" t="s">
        <v>115</v>
      </c>
      <c r="Q83" s="101" t="s">
        <v>116</v>
      </c>
      <c r="R83" s="101" t="s">
        <v>117</v>
      </c>
      <c r="S83" s="101" t="s">
        <v>118</v>
      </c>
      <c r="T83" s="102" t="s">
        <v>119</v>
      </c>
    </row>
    <row r="84" spans="2:63" s="1" customFormat="1" ht="29.25" customHeight="1">
      <c r="B84" s="44"/>
      <c r="C84" s="106" t="s">
        <v>102</v>
      </c>
      <c r="D84" s="72"/>
      <c r="E84" s="72"/>
      <c r="F84" s="72"/>
      <c r="G84" s="72"/>
      <c r="H84" s="72"/>
      <c r="I84" s="201"/>
      <c r="J84" s="213">
        <f>BK84</f>
        <v>0</v>
      </c>
      <c r="K84" s="72"/>
      <c r="L84" s="70"/>
      <c r="M84" s="103"/>
      <c r="N84" s="104"/>
      <c r="O84" s="104"/>
      <c r="P84" s="214">
        <f>P85</f>
        <v>0</v>
      </c>
      <c r="Q84" s="104"/>
      <c r="R84" s="214">
        <f>R85</f>
        <v>0</v>
      </c>
      <c r="S84" s="104"/>
      <c r="T84" s="215">
        <f>T85</f>
        <v>0</v>
      </c>
      <c r="AT84" s="22" t="s">
        <v>68</v>
      </c>
      <c r="AU84" s="22" t="s">
        <v>103</v>
      </c>
      <c r="BK84" s="216">
        <f>BK85</f>
        <v>0</v>
      </c>
    </row>
    <row r="85" spans="2:63" s="11" customFormat="1" ht="37.4" customHeight="1">
      <c r="B85" s="217"/>
      <c r="C85" s="218"/>
      <c r="D85" s="219" t="s">
        <v>68</v>
      </c>
      <c r="E85" s="220" t="s">
        <v>120</v>
      </c>
      <c r="F85" s="220" t="s">
        <v>121</v>
      </c>
      <c r="G85" s="218"/>
      <c r="H85" s="218"/>
      <c r="I85" s="221"/>
      <c r="J85" s="222">
        <f>BK85</f>
        <v>0</v>
      </c>
      <c r="K85" s="218"/>
      <c r="L85" s="223"/>
      <c r="M85" s="224"/>
      <c r="N85" s="225"/>
      <c r="O85" s="225"/>
      <c r="P85" s="226">
        <f>P86</f>
        <v>0</v>
      </c>
      <c r="Q85" s="225"/>
      <c r="R85" s="226">
        <f>R86</f>
        <v>0</v>
      </c>
      <c r="S85" s="225"/>
      <c r="T85" s="227">
        <f>T86</f>
        <v>0</v>
      </c>
      <c r="AR85" s="228" t="s">
        <v>78</v>
      </c>
      <c r="AT85" s="229" t="s">
        <v>68</v>
      </c>
      <c r="AU85" s="229" t="s">
        <v>69</v>
      </c>
      <c r="AY85" s="228" t="s">
        <v>122</v>
      </c>
      <c r="BK85" s="230">
        <f>BK86</f>
        <v>0</v>
      </c>
    </row>
    <row r="86" spans="2:63" s="11" customFormat="1" ht="19.9" customHeight="1">
      <c r="B86" s="217"/>
      <c r="C86" s="218"/>
      <c r="D86" s="219" t="s">
        <v>68</v>
      </c>
      <c r="E86" s="231" t="s">
        <v>123</v>
      </c>
      <c r="F86" s="231" t="s">
        <v>124</v>
      </c>
      <c r="G86" s="218"/>
      <c r="H86" s="218"/>
      <c r="I86" s="221"/>
      <c r="J86" s="232">
        <f>BK86</f>
        <v>0</v>
      </c>
      <c r="K86" s="218"/>
      <c r="L86" s="223"/>
      <c r="M86" s="224"/>
      <c r="N86" s="225"/>
      <c r="O86" s="225"/>
      <c r="P86" s="226">
        <f>SUM(P87:P176)</f>
        <v>0</v>
      </c>
      <c r="Q86" s="225"/>
      <c r="R86" s="226">
        <f>SUM(R87:R176)</f>
        <v>0</v>
      </c>
      <c r="S86" s="225"/>
      <c r="T86" s="227">
        <f>SUM(T87:T176)</f>
        <v>0</v>
      </c>
      <c r="AR86" s="228" t="s">
        <v>78</v>
      </c>
      <c r="AT86" s="229" t="s">
        <v>68</v>
      </c>
      <c r="AU86" s="229" t="s">
        <v>76</v>
      </c>
      <c r="AY86" s="228" t="s">
        <v>122</v>
      </c>
      <c r="BK86" s="230">
        <f>SUM(BK87:BK176)</f>
        <v>0</v>
      </c>
    </row>
    <row r="87" spans="2:65" s="1" customFormat="1" ht="16.5" customHeight="1">
      <c r="B87" s="44"/>
      <c r="C87" s="233" t="s">
        <v>78</v>
      </c>
      <c r="D87" s="233" t="s">
        <v>125</v>
      </c>
      <c r="E87" s="234" t="s">
        <v>126</v>
      </c>
      <c r="F87" s="235" t="s">
        <v>127</v>
      </c>
      <c r="G87" s="236" t="s">
        <v>128</v>
      </c>
      <c r="H87" s="237">
        <v>64</v>
      </c>
      <c r="I87" s="238"/>
      <c r="J87" s="239">
        <f>ROUND(I87*H87,2)</f>
        <v>0</v>
      </c>
      <c r="K87" s="235" t="s">
        <v>21</v>
      </c>
      <c r="L87" s="70"/>
      <c r="M87" s="240" t="s">
        <v>21</v>
      </c>
      <c r="N87" s="241" t="s">
        <v>40</v>
      </c>
      <c r="O87" s="45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2" t="s">
        <v>129</v>
      </c>
      <c r="AT87" s="22" t="s">
        <v>125</v>
      </c>
      <c r="AU87" s="22" t="s">
        <v>78</v>
      </c>
      <c r="AY87" s="22" t="s">
        <v>122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2" t="s">
        <v>76</v>
      </c>
      <c r="BK87" s="244">
        <f>ROUND(I87*H87,2)</f>
        <v>0</v>
      </c>
      <c r="BL87" s="22" t="s">
        <v>129</v>
      </c>
      <c r="BM87" s="22" t="s">
        <v>330</v>
      </c>
    </row>
    <row r="88" spans="2:51" s="12" customFormat="1" ht="13.5">
      <c r="B88" s="245"/>
      <c r="C88" s="246"/>
      <c r="D88" s="247" t="s">
        <v>131</v>
      </c>
      <c r="E88" s="248" t="s">
        <v>21</v>
      </c>
      <c r="F88" s="249" t="s">
        <v>331</v>
      </c>
      <c r="G88" s="246"/>
      <c r="H88" s="250">
        <v>64</v>
      </c>
      <c r="I88" s="251"/>
      <c r="J88" s="246"/>
      <c r="K88" s="246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131</v>
      </c>
      <c r="AU88" s="256" t="s">
        <v>78</v>
      </c>
      <c r="AV88" s="12" t="s">
        <v>78</v>
      </c>
      <c r="AW88" s="12" t="s">
        <v>33</v>
      </c>
      <c r="AX88" s="12" t="s">
        <v>76</v>
      </c>
      <c r="AY88" s="256" t="s">
        <v>122</v>
      </c>
    </row>
    <row r="89" spans="2:65" s="1" customFormat="1" ht="16.5" customHeight="1">
      <c r="B89" s="44"/>
      <c r="C89" s="233" t="s">
        <v>133</v>
      </c>
      <c r="D89" s="233" t="s">
        <v>125</v>
      </c>
      <c r="E89" s="234" t="s">
        <v>332</v>
      </c>
      <c r="F89" s="235" t="s">
        <v>333</v>
      </c>
      <c r="G89" s="236" t="s">
        <v>147</v>
      </c>
      <c r="H89" s="237">
        <v>104</v>
      </c>
      <c r="I89" s="238"/>
      <c r="J89" s="239">
        <f>ROUND(I89*H89,2)</f>
        <v>0</v>
      </c>
      <c r="K89" s="235" t="s">
        <v>21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129</v>
      </c>
      <c r="AT89" s="22" t="s">
        <v>125</v>
      </c>
      <c r="AU89" s="22" t="s">
        <v>78</v>
      </c>
      <c r="AY89" s="22" t="s">
        <v>122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129</v>
      </c>
      <c r="BM89" s="22" t="s">
        <v>334</v>
      </c>
    </row>
    <row r="90" spans="2:51" s="12" customFormat="1" ht="13.5">
      <c r="B90" s="245"/>
      <c r="C90" s="246"/>
      <c r="D90" s="247" t="s">
        <v>131</v>
      </c>
      <c r="E90" s="248" t="s">
        <v>21</v>
      </c>
      <c r="F90" s="249" t="s">
        <v>335</v>
      </c>
      <c r="G90" s="246"/>
      <c r="H90" s="250">
        <v>104</v>
      </c>
      <c r="I90" s="251"/>
      <c r="J90" s="246"/>
      <c r="K90" s="246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131</v>
      </c>
      <c r="AU90" s="256" t="s">
        <v>78</v>
      </c>
      <c r="AV90" s="12" t="s">
        <v>78</v>
      </c>
      <c r="AW90" s="12" t="s">
        <v>33</v>
      </c>
      <c r="AX90" s="12" t="s">
        <v>76</v>
      </c>
      <c r="AY90" s="256" t="s">
        <v>122</v>
      </c>
    </row>
    <row r="91" spans="2:65" s="1" customFormat="1" ht="16.5" customHeight="1">
      <c r="B91" s="44"/>
      <c r="C91" s="233" t="s">
        <v>139</v>
      </c>
      <c r="D91" s="233" t="s">
        <v>125</v>
      </c>
      <c r="E91" s="234" t="s">
        <v>336</v>
      </c>
      <c r="F91" s="235" t="s">
        <v>337</v>
      </c>
      <c r="G91" s="236" t="s">
        <v>136</v>
      </c>
      <c r="H91" s="237">
        <v>12</v>
      </c>
      <c r="I91" s="238"/>
      <c r="J91" s="239">
        <f>ROUND(I91*H91,2)</f>
        <v>0</v>
      </c>
      <c r="K91" s="235" t="s">
        <v>21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129</v>
      </c>
      <c r="AT91" s="22" t="s">
        <v>125</v>
      </c>
      <c r="AU91" s="22" t="s">
        <v>78</v>
      </c>
      <c r="AY91" s="22" t="s">
        <v>122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129</v>
      </c>
      <c r="BM91" s="22" t="s">
        <v>338</v>
      </c>
    </row>
    <row r="92" spans="2:51" s="12" customFormat="1" ht="13.5">
      <c r="B92" s="245"/>
      <c r="C92" s="246"/>
      <c r="D92" s="247" t="s">
        <v>131</v>
      </c>
      <c r="E92" s="248" t="s">
        <v>21</v>
      </c>
      <c r="F92" s="249" t="s">
        <v>339</v>
      </c>
      <c r="G92" s="246"/>
      <c r="H92" s="250">
        <v>12</v>
      </c>
      <c r="I92" s="251"/>
      <c r="J92" s="246"/>
      <c r="K92" s="246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131</v>
      </c>
      <c r="AU92" s="256" t="s">
        <v>78</v>
      </c>
      <c r="AV92" s="12" t="s">
        <v>78</v>
      </c>
      <c r="AW92" s="12" t="s">
        <v>33</v>
      </c>
      <c r="AX92" s="12" t="s">
        <v>76</v>
      </c>
      <c r="AY92" s="256" t="s">
        <v>122</v>
      </c>
    </row>
    <row r="93" spans="2:65" s="1" customFormat="1" ht="16.5" customHeight="1">
      <c r="B93" s="44"/>
      <c r="C93" s="233" t="s">
        <v>144</v>
      </c>
      <c r="D93" s="233" t="s">
        <v>125</v>
      </c>
      <c r="E93" s="234" t="s">
        <v>340</v>
      </c>
      <c r="F93" s="235" t="s">
        <v>341</v>
      </c>
      <c r="G93" s="236" t="s">
        <v>136</v>
      </c>
      <c r="H93" s="237">
        <v>7</v>
      </c>
      <c r="I93" s="238"/>
      <c r="J93" s="239">
        <f>ROUND(I93*H93,2)</f>
        <v>0</v>
      </c>
      <c r="K93" s="235" t="s">
        <v>21</v>
      </c>
      <c r="L93" s="70"/>
      <c r="M93" s="240" t="s">
        <v>21</v>
      </c>
      <c r="N93" s="241" t="s">
        <v>40</v>
      </c>
      <c r="O93" s="45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2" t="s">
        <v>129</v>
      </c>
      <c r="AT93" s="22" t="s">
        <v>125</v>
      </c>
      <c r="AU93" s="22" t="s">
        <v>78</v>
      </c>
      <c r="AY93" s="22" t="s">
        <v>122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129</v>
      </c>
      <c r="BM93" s="22" t="s">
        <v>342</v>
      </c>
    </row>
    <row r="94" spans="2:51" s="12" customFormat="1" ht="13.5">
      <c r="B94" s="245"/>
      <c r="C94" s="246"/>
      <c r="D94" s="247" t="s">
        <v>131</v>
      </c>
      <c r="E94" s="248" t="s">
        <v>21</v>
      </c>
      <c r="F94" s="249" t="s">
        <v>343</v>
      </c>
      <c r="G94" s="246"/>
      <c r="H94" s="250">
        <v>7</v>
      </c>
      <c r="I94" s="251"/>
      <c r="J94" s="246"/>
      <c r="K94" s="246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131</v>
      </c>
      <c r="AU94" s="256" t="s">
        <v>78</v>
      </c>
      <c r="AV94" s="12" t="s">
        <v>78</v>
      </c>
      <c r="AW94" s="12" t="s">
        <v>33</v>
      </c>
      <c r="AX94" s="12" t="s">
        <v>76</v>
      </c>
      <c r="AY94" s="256" t="s">
        <v>122</v>
      </c>
    </row>
    <row r="95" spans="2:65" s="1" customFormat="1" ht="16.5" customHeight="1">
      <c r="B95" s="44"/>
      <c r="C95" s="233" t="s">
        <v>150</v>
      </c>
      <c r="D95" s="233" t="s">
        <v>125</v>
      </c>
      <c r="E95" s="234" t="s">
        <v>344</v>
      </c>
      <c r="F95" s="235" t="s">
        <v>345</v>
      </c>
      <c r="G95" s="236" t="s">
        <v>136</v>
      </c>
      <c r="H95" s="237">
        <v>2</v>
      </c>
      <c r="I95" s="238"/>
      <c r="J95" s="239">
        <f>ROUND(I95*H95,2)</f>
        <v>0</v>
      </c>
      <c r="K95" s="235" t="s">
        <v>21</v>
      </c>
      <c r="L95" s="70"/>
      <c r="M95" s="240" t="s">
        <v>21</v>
      </c>
      <c r="N95" s="241" t="s">
        <v>40</v>
      </c>
      <c r="O95" s="45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2" t="s">
        <v>129</v>
      </c>
      <c r="AT95" s="22" t="s">
        <v>125</v>
      </c>
      <c r="AU95" s="22" t="s">
        <v>78</v>
      </c>
      <c r="AY95" s="22" t="s">
        <v>122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2" t="s">
        <v>76</v>
      </c>
      <c r="BK95" s="244">
        <f>ROUND(I95*H95,2)</f>
        <v>0</v>
      </c>
      <c r="BL95" s="22" t="s">
        <v>129</v>
      </c>
      <c r="BM95" s="22" t="s">
        <v>346</v>
      </c>
    </row>
    <row r="96" spans="2:51" s="12" customFormat="1" ht="13.5">
      <c r="B96" s="245"/>
      <c r="C96" s="246"/>
      <c r="D96" s="247" t="s">
        <v>131</v>
      </c>
      <c r="E96" s="248" t="s">
        <v>21</v>
      </c>
      <c r="F96" s="249" t="s">
        <v>347</v>
      </c>
      <c r="G96" s="246"/>
      <c r="H96" s="250">
        <v>2</v>
      </c>
      <c r="I96" s="251"/>
      <c r="J96" s="246"/>
      <c r="K96" s="246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131</v>
      </c>
      <c r="AU96" s="256" t="s">
        <v>78</v>
      </c>
      <c r="AV96" s="12" t="s">
        <v>78</v>
      </c>
      <c r="AW96" s="12" t="s">
        <v>33</v>
      </c>
      <c r="AX96" s="12" t="s">
        <v>76</v>
      </c>
      <c r="AY96" s="256" t="s">
        <v>122</v>
      </c>
    </row>
    <row r="97" spans="2:65" s="1" customFormat="1" ht="16.5" customHeight="1">
      <c r="B97" s="44"/>
      <c r="C97" s="233" t="s">
        <v>154</v>
      </c>
      <c r="D97" s="233" t="s">
        <v>125</v>
      </c>
      <c r="E97" s="234" t="s">
        <v>348</v>
      </c>
      <c r="F97" s="235" t="s">
        <v>185</v>
      </c>
      <c r="G97" s="236" t="s">
        <v>136</v>
      </c>
      <c r="H97" s="237">
        <v>24</v>
      </c>
      <c r="I97" s="238"/>
      <c r="J97" s="239">
        <f>ROUND(I97*H97,2)</f>
        <v>0</v>
      </c>
      <c r="K97" s="235" t="s">
        <v>21</v>
      </c>
      <c r="L97" s="70"/>
      <c r="M97" s="240" t="s">
        <v>21</v>
      </c>
      <c r="N97" s="241" t="s">
        <v>40</v>
      </c>
      <c r="O97" s="45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2" t="s">
        <v>129</v>
      </c>
      <c r="AT97" s="22" t="s">
        <v>125</v>
      </c>
      <c r="AU97" s="22" t="s">
        <v>78</v>
      </c>
      <c r="AY97" s="22" t="s">
        <v>122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2" t="s">
        <v>76</v>
      </c>
      <c r="BK97" s="244">
        <f>ROUND(I97*H97,2)</f>
        <v>0</v>
      </c>
      <c r="BL97" s="22" t="s">
        <v>129</v>
      </c>
      <c r="BM97" s="22" t="s">
        <v>349</v>
      </c>
    </row>
    <row r="98" spans="2:51" s="12" customFormat="1" ht="13.5">
      <c r="B98" s="245"/>
      <c r="C98" s="246"/>
      <c r="D98" s="247" t="s">
        <v>131</v>
      </c>
      <c r="E98" s="248" t="s">
        <v>21</v>
      </c>
      <c r="F98" s="249" t="s">
        <v>350</v>
      </c>
      <c r="G98" s="246"/>
      <c r="H98" s="250">
        <v>24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131</v>
      </c>
      <c r="AU98" s="256" t="s">
        <v>78</v>
      </c>
      <c r="AV98" s="12" t="s">
        <v>78</v>
      </c>
      <c r="AW98" s="12" t="s">
        <v>33</v>
      </c>
      <c r="AX98" s="12" t="s">
        <v>76</v>
      </c>
      <c r="AY98" s="256" t="s">
        <v>122</v>
      </c>
    </row>
    <row r="99" spans="2:65" s="1" customFormat="1" ht="16.5" customHeight="1">
      <c r="B99" s="44"/>
      <c r="C99" s="233" t="s">
        <v>158</v>
      </c>
      <c r="D99" s="233" t="s">
        <v>125</v>
      </c>
      <c r="E99" s="234" t="s">
        <v>188</v>
      </c>
      <c r="F99" s="235" t="s">
        <v>189</v>
      </c>
      <c r="G99" s="236" t="s">
        <v>136</v>
      </c>
      <c r="H99" s="237">
        <v>36</v>
      </c>
      <c r="I99" s="238"/>
      <c r="J99" s="239">
        <f>ROUND(I99*H99,2)</f>
        <v>0</v>
      </c>
      <c r="K99" s="235" t="s">
        <v>21</v>
      </c>
      <c r="L99" s="70"/>
      <c r="M99" s="240" t="s">
        <v>21</v>
      </c>
      <c r="N99" s="241" t="s">
        <v>40</v>
      </c>
      <c r="O99" s="45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2" t="s">
        <v>129</v>
      </c>
      <c r="AT99" s="22" t="s">
        <v>125</v>
      </c>
      <c r="AU99" s="22" t="s">
        <v>78</v>
      </c>
      <c r="AY99" s="22" t="s">
        <v>122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2" t="s">
        <v>76</v>
      </c>
      <c r="BK99" s="244">
        <f>ROUND(I99*H99,2)</f>
        <v>0</v>
      </c>
      <c r="BL99" s="22" t="s">
        <v>129</v>
      </c>
      <c r="BM99" s="22" t="s">
        <v>351</v>
      </c>
    </row>
    <row r="100" spans="2:51" s="12" customFormat="1" ht="13.5">
      <c r="B100" s="245"/>
      <c r="C100" s="246"/>
      <c r="D100" s="247" t="s">
        <v>131</v>
      </c>
      <c r="E100" s="248" t="s">
        <v>21</v>
      </c>
      <c r="F100" s="249" t="s">
        <v>352</v>
      </c>
      <c r="G100" s="246"/>
      <c r="H100" s="250">
        <v>36</v>
      </c>
      <c r="I100" s="251"/>
      <c r="J100" s="246"/>
      <c r="K100" s="246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131</v>
      </c>
      <c r="AU100" s="256" t="s">
        <v>78</v>
      </c>
      <c r="AV100" s="12" t="s">
        <v>78</v>
      </c>
      <c r="AW100" s="12" t="s">
        <v>33</v>
      </c>
      <c r="AX100" s="12" t="s">
        <v>76</v>
      </c>
      <c r="AY100" s="256" t="s">
        <v>122</v>
      </c>
    </row>
    <row r="101" spans="2:65" s="1" customFormat="1" ht="16.5" customHeight="1">
      <c r="B101" s="44"/>
      <c r="C101" s="233" t="s">
        <v>162</v>
      </c>
      <c r="D101" s="233" t="s">
        <v>125</v>
      </c>
      <c r="E101" s="234" t="s">
        <v>192</v>
      </c>
      <c r="F101" s="235" t="s">
        <v>193</v>
      </c>
      <c r="G101" s="236" t="s">
        <v>136</v>
      </c>
      <c r="H101" s="237">
        <v>7</v>
      </c>
      <c r="I101" s="238"/>
      <c r="J101" s="239">
        <f>ROUND(I101*H101,2)</f>
        <v>0</v>
      </c>
      <c r="K101" s="235" t="s">
        <v>21</v>
      </c>
      <c r="L101" s="70"/>
      <c r="M101" s="240" t="s">
        <v>21</v>
      </c>
      <c r="N101" s="241" t="s">
        <v>40</v>
      </c>
      <c r="O101" s="45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2" t="s">
        <v>129</v>
      </c>
      <c r="AT101" s="22" t="s">
        <v>125</v>
      </c>
      <c r="AU101" s="22" t="s">
        <v>78</v>
      </c>
      <c r="AY101" s="22" t="s">
        <v>122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2" t="s">
        <v>76</v>
      </c>
      <c r="BK101" s="244">
        <f>ROUND(I101*H101,2)</f>
        <v>0</v>
      </c>
      <c r="BL101" s="22" t="s">
        <v>129</v>
      </c>
      <c r="BM101" s="22" t="s">
        <v>353</v>
      </c>
    </row>
    <row r="102" spans="2:51" s="12" customFormat="1" ht="13.5">
      <c r="B102" s="245"/>
      <c r="C102" s="246"/>
      <c r="D102" s="247" t="s">
        <v>131</v>
      </c>
      <c r="E102" s="248" t="s">
        <v>21</v>
      </c>
      <c r="F102" s="249" t="s">
        <v>343</v>
      </c>
      <c r="G102" s="246"/>
      <c r="H102" s="250">
        <v>7</v>
      </c>
      <c r="I102" s="251"/>
      <c r="J102" s="246"/>
      <c r="K102" s="246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131</v>
      </c>
      <c r="AU102" s="256" t="s">
        <v>78</v>
      </c>
      <c r="AV102" s="12" t="s">
        <v>78</v>
      </c>
      <c r="AW102" s="12" t="s">
        <v>33</v>
      </c>
      <c r="AX102" s="12" t="s">
        <v>76</v>
      </c>
      <c r="AY102" s="256" t="s">
        <v>122</v>
      </c>
    </row>
    <row r="103" spans="2:65" s="1" customFormat="1" ht="16.5" customHeight="1">
      <c r="B103" s="44"/>
      <c r="C103" s="233" t="s">
        <v>166</v>
      </c>
      <c r="D103" s="233" t="s">
        <v>125</v>
      </c>
      <c r="E103" s="234" t="s">
        <v>354</v>
      </c>
      <c r="F103" s="235" t="s">
        <v>355</v>
      </c>
      <c r="G103" s="236" t="s">
        <v>136</v>
      </c>
      <c r="H103" s="237">
        <v>19</v>
      </c>
      <c r="I103" s="238"/>
      <c r="J103" s="239">
        <f>ROUND(I103*H103,2)</f>
        <v>0</v>
      </c>
      <c r="K103" s="235" t="s">
        <v>21</v>
      </c>
      <c r="L103" s="70"/>
      <c r="M103" s="240" t="s">
        <v>21</v>
      </c>
      <c r="N103" s="241" t="s">
        <v>40</v>
      </c>
      <c r="O103" s="45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2" t="s">
        <v>129</v>
      </c>
      <c r="AT103" s="22" t="s">
        <v>125</v>
      </c>
      <c r="AU103" s="22" t="s">
        <v>78</v>
      </c>
      <c r="AY103" s="22" t="s">
        <v>122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2" t="s">
        <v>76</v>
      </c>
      <c r="BK103" s="244">
        <f>ROUND(I103*H103,2)</f>
        <v>0</v>
      </c>
      <c r="BL103" s="22" t="s">
        <v>129</v>
      </c>
      <c r="BM103" s="22" t="s">
        <v>356</v>
      </c>
    </row>
    <row r="104" spans="2:51" s="12" customFormat="1" ht="13.5">
      <c r="B104" s="245"/>
      <c r="C104" s="246"/>
      <c r="D104" s="247" t="s">
        <v>131</v>
      </c>
      <c r="E104" s="248" t="s">
        <v>21</v>
      </c>
      <c r="F104" s="249" t="s">
        <v>357</v>
      </c>
      <c r="G104" s="246"/>
      <c r="H104" s="250">
        <v>19</v>
      </c>
      <c r="I104" s="251"/>
      <c r="J104" s="246"/>
      <c r="K104" s="246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131</v>
      </c>
      <c r="AU104" s="256" t="s">
        <v>78</v>
      </c>
      <c r="AV104" s="12" t="s">
        <v>78</v>
      </c>
      <c r="AW104" s="12" t="s">
        <v>33</v>
      </c>
      <c r="AX104" s="12" t="s">
        <v>76</v>
      </c>
      <c r="AY104" s="256" t="s">
        <v>122</v>
      </c>
    </row>
    <row r="105" spans="2:65" s="1" customFormat="1" ht="16.5" customHeight="1">
      <c r="B105" s="44"/>
      <c r="C105" s="233" t="s">
        <v>171</v>
      </c>
      <c r="D105" s="233" t="s">
        <v>125</v>
      </c>
      <c r="E105" s="234" t="s">
        <v>197</v>
      </c>
      <c r="F105" s="235" t="s">
        <v>358</v>
      </c>
      <c r="G105" s="236" t="s">
        <v>147</v>
      </c>
      <c r="H105" s="237">
        <v>24</v>
      </c>
      <c r="I105" s="238"/>
      <c r="J105" s="239">
        <f>ROUND(I105*H105,2)</f>
        <v>0</v>
      </c>
      <c r="K105" s="235" t="s">
        <v>21</v>
      </c>
      <c r="L105" s="70"/>
      <c r="M105" s="240" t="s">
        <v>21</v>
      </c>
      <c r="N105" s="241" t="s">
        <v>40</v>
      </c>
      <c r="O105" s="45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2" t="s">
        <v>129</v>
      </c>
      <c r="AT105" s="22" t="s">
        <v>125</v>
      </c>
      <c r="AU105" s="22" t="s">
        <v>78</v>
      </c>
      <c r="AY105" s="22" t="s">
        <v>122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2" t="s">
        <v>76</v>
      </c>
      <c r="BK105" s="244">
        <f>ROUND(I105*H105,2)</f>
        <v>0</v>
      </c>
      <c r="BL105" s="22" t="s">
        <v>129</v>
      </c>
      <c r="BM105" s="22" t="s">
        <v>359</v>
      </c>
    </row>
    <row r="106" spans="2:51" s="12" customFormat="1" ht="13.5">
      <c r="B106" s="245"/>
      <c r="C106" s="246"/>
      <c r="D106" s="247" t="s">
        <v>131</v>
      </c>
      <c r="E106" s="248" t="s">
        <v>21</v>
      </c>
      <c r="F106" s="249" t="s">
        <v>350</v>
      </c>
      <c r="G106" s="246"/>
      <c r="H106" s="250">
        <v>24</v>
      </c>
      <c r="I106" s="251"/>
      <c r="J106" s="246"/>
      <c r="K106" s="246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131</v>
      </c>
      <c r="AU106" s="256" t="s">
        <v>78</v>
      </c>
      <c r="AV106" s="12" t="s">
        <v>78</v>
      </c>
      <c r="AW106" s="12" t="s">
        <v>33</v>
      </c>
      <c r="AX106" s="12" t="s">
        <v>76</v>
      </c>
      <c r="AY106" s="256" t="s">
        <v>122</v>
      </c>
    </row>
    <row r="107" spans="2:65" s="1" customFormat="1" ht="16.5" customHeight="1">
      <c r="B107" s="44"/>
      <c r="C107" s="233" t="s">
        <v>175</v>
      </c>
      <c r="D107" s="233" t="s">
        <v>125</v>
      </c>
      <c r="E107" s="234" t="s">
        <v>202</v>
      </c>
      <c r="F107" s="235" t="s">
        <v>203</v>
      </c>
      <c r="G107" s="236" t="s">
        <v>147</v>
      </c>
      <c r="H107" s="237">
        <v>4</v>
      </c>
      <c r="I107" s="238"/>
      <c r="J107" s="239">
        <f>ROUND(I107*H107,2)</f>
        <v>0</v>
      </c>
      <c r="K107" s="235" t="s">
        <v>21</v>
      </c>
      <c r="L107" s="70"/>
      <c r="M107" s="240" t="s">
        <v>21</v>
      </c>
      <c r="N107" s="241" t="s">
        <v>40</v>
      </c>
      <c r="O107" s="45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2" t="s">
        <v>129</v>
      </c>
      <c r="AT107" s="22" t="s">
        <v>125</v>
      </c>
      <c r="AU107" s="22" t="s">
        <v>78</v>
      </c>
      <c r="AY107" s="22" t="s">
        <v>122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2" t="s">
        <v>76</v>
      </c>
      <c r="BK107" s="244">
        <f>ROUND(I107*H107,2)</f>
        <v>0</v>
      </c>
      <c r="BL107" s="22" t="s">
        <v>129</v>
      </c>
      <c r="BM107" s="22" t="s">
        <v>360</v>
      </c>
    </row>
    <row r="108" spans="2:51" s="12" customFormat="1" ht="13.5">
      <c r="B108" s="245"/>
      <c r="C108" s="246"/>
      <c r="D108" s="247" t="s">
        <v>131</v>
      </c>
      <c r="E108" s="248" t="s">
        <v>21</v>
      </c>
      <c r="F108" s="249" t="s">
        <v>361</v>
      </c>
      <c r="G108" s="246"/>
      <c r="H108" s="250">
        <v>4</v>
      </c>
      <c r="I108" s="251"/>
      <c r="J108" s="246"/>
      <c r="K108" s="246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131</v>
      </c>
      <c r="AU108" s="256" t="s">
        <v>78</v>
      </c>
      <c r="AV108" s="12" t="s">
        <v>78</v>
      </c>
      <c r="AW108" s="12" t="s">
        <v>33</v>
      </c>
      <c r="AX108" s="12" t="s">
        <v>76</v>
      </c>
      <c r="AY108" s="256" t="s">
        <v>122</v>
      </c>
    </row>
    <row r="109" spans="2:65" s="1" customFormat="1" ht="16.5" customHeight="1">
      <c r="B109" s="44"/>
      <c r="C109" s="233" t="s">
        <v>179</v>
      </c>
      <c r="D109" s="233" t="s">
        <v>125</v>
      </c>
      <c r="E109" s="234" t="s">
        <v>362</v>
      </c>
      <c r="F109" s="235" t="s">
        <v>363</v>
      </c>
      <c r="G109" s="236" t="s">
        <v>147</v>
      </c>
      <c r="H109" s="237">
        <v>337</v>
      </c>
      <c r="I109" s="238"/>
      <c r="J109" s="239">
        <f>ROUND(I109*H109,2)</f>
        <v>0</v>
      </c>
      <c r="K109" s="235" t="s">
        <v>21</v>
      </c>
      <c r="L109" s="70"/>
      <c r="M109" s="240" t="s">
        <v>21</v>
      </c>
      <c r="N109" s="241" t="s">
        <v>40</v>
      </c>
      <c r="O109" s="45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2" t="s">
        <v>129</v>
      </c>
      <c r="AT109" s="22" t="s">
        <v>125</v>
      </c>
      <c r="AU109" s="22" t="s">
        <v>78</v>
      </c>
      <c r="AY109" s="22" t="s">
        <v>122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2" t="s">
        <v>76</v>
      </c>
      <c r="BK109" s="244">
        <f>ROUND(I109*H109,2)</f>
        <v>0</v>
      </c>
      <c r="BL109" s="22" t="s">
        <v>129</v>
      </c>
      <c r="BM109" s="22" t="s">
        <v>364</v>
      </c>
    </row>
    <row r="110" spans="2:51" s="12" customFormat="1" ht="13.5">
      <c r="B110" s="245"/>
      <c r="C110" s="246"/>
      <c r="D110" s="247" t="s">
        <v>131</v>
      </c>
      <c r="E110" s="248" t="s">
        <v>21</v>
      </c>
      <c r="F110" s="249" t="s">
        <v>365</v>
      </c>
      <c r="G110" s="246"/>
      <c r="H110" s="250">
        <v>337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131</v>
      </c>
      <c r="AU110" s="256" t="s">
        <v>78</v>
      </c>
      <c r="AV110" s="12" t="s">
        <v>78</v>
      </c>
      <c r="AW110" s="12" t="s">
        <v>33</v>
      </c>
      <c r="AX110" s="12" t="s">
        <v>76</v>
      </c>
      <c r="AY110" s="256" t="s">
        <v>122</v>
      </c>
    </row>
    <row r="111" spans="2:65" s="1" customFormat="1" ht="16.5" customHeight="1">
      <c r="B111" s="44"/>
      <c r="C111" s="233" t="s">
        <v>183</v>
      </c>
      <c r="D111" s="233" t="s">
        <v>125</v>
      </c>
      <c r="E111" s="234" t="s">
        <v>366</v>
      </c>
      <c r="F111" s="235" t="s">
        <v>367</v>
      </c>
      <c r="G111" s="236" t="s">
        <v>147</v>
      </c>
      <c r="H111" s="237">
        <v>191</v>
      </c>
      <c r="I111" s="238"/>
      <c r="J111" s="239">
        <f>ROUND(I111*H111,2)</f>
        <v>0</v>
      </c>
      <c r="K111" s="235" t="s">
        <v>21</v>
      </c>
      <c r="L111" s="70"/>
      <c r="M111" s="240" t="s">
        <v>21</v>
      </c>
      <c r="N111" s="241" t="s">
        <v>40</v>
      </c>
      <c r="O111" s="45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2" t="s">
        <v>129</v>
      </c>
      <c r="AT111" s="22" t="s">
        <v>125</v>
      </c>
      <c r="AU111" s="22" t="s">
        <v>78</v>
      </c>
      <c r="AY111" s="22" t="s">
        <v>122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2" t="s">
        <v>76</v>
      </c>
      <c r="BK111" s="244">
        <f>ROUND(I111*H111,2)</f>
        <v>0</v>
      </c>
      <c r="BL111" s="22" t="s">
        <v>129</v>
      </c>
      <c r="BM111" s="22" t="s">
        <v>368</v>
      </c>
    </row>
    <row r="112" spans="2:51" s="12" customFormat="1" ht="13.5">
      <c r="B112" s="245"/>
      <c r="C112" s="246"/>
      <c r="D112" s="247" t="s">
        <v>131</v>
      </c>
      <c r="E112" s="248" t="s">
        <v>21</v>
      </c>
      <c r="F112" s="249" t="s">
        <v>369</v>
      </c>
      <c r="G112" s="246"/>
      <c r="H112" s="250">
        <v>191</v>
      </c>
      <c r="I112" s="251"/>
      <c r="J112" s="246"/>
      <c r="K112" s="246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131</v>
      </c>
      <c r="AU112" s="256" t="s">
        <v>78</v>
      </c>
      <c r="AV112" s="12" t="s">
        <v>78</v>
      </c>
      <c r="AW112" s="12" t="s">
        <v>33</v>
      </c>
      <c r="AX112" s="12" t="s">
        <v>76</v>
      </c>
      <c r="AY112" s="256" t="s">
        <v>122</v>
      </c>
    </row>
    <row r="113" spans="2:65" s="1" customFormat="1" ht="16.5" customHeight="1">
      <c r="B113" s="44"/>
      <c r="C113" s="233" t="s">
        <v>10</v>
      </c>
      <c r="D113" s="233" t="s">
        <v>125</v>
      </c>
      <c r="E113" s="234" t="s">
        <v>370</v>
      </c>
      <c r="F113" s="235" t="s">
        <v>371</v>
      </c>
      <c r="G113" s="236" t="s">
        <v>147</v>
      </c>
      <c r="H113" s="237">
        <v>18</v>
      </c>
      <c r="I113" s="238"/>
      <c r="J113" s="239">
        <f>ROUND(I113*H113,2)</f>
        <v>0</v>
      </c>
      <c r="K113" s="235" t="s">
        <v>21</v>
      </c>
      <c r="L113" s="70"/>
      <c r="M113" s="240" t="s">
        <v>21</v>
      </c>
      <c r="N113" s="241" t="s">
        <v>40</v>
      </c>
      <c r="O113" s="45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2" t="s">
        <v>129</v>
      </c>
      <c r="AT113" s="22" t="s">
        <v>125</v>
      </c>
      <c r="AU113" s="22" t="s">
        <v>78</v>
      </c>
      <c r="AY113" s="22" t="s">
        <v>122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2" t="s">
        <v>76</v>
      </c>
      <c r="BK113" s="244">
        <f>ROUND(I113*H113,2)</f>
        <v>0</v>
      </c>
      <c r="BL113" s="22" t="s">
        <v>129</v>
      </c>
      <c r="BM113" s="22" t="s">
        <v>372</v>
      </c>
    </row>
    <row r="114" spans="2:51" s="12" customFormat="1" ht="13.5">
      <c r="B114" s="245"/>
      <c r="C114" s="246"/>
      <c r="D114" s="247" t="s">
        <v>131</v>
      </c>
      <c r="E114" s="248" t="s">
        <v>21</v>
      </c>
      <c r="F114" s="249" t="s">
        <v>373</v>
      </c>
      <c r="G114" s="246"/>
      <c r="H114" s="250">
        <v>18</v>
      </c>
      <c r="I114" s="251"/>
      <c r="J114" s="246"/>
      <c r="K114" s="246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131</v>
      </c>
      <c r="AU114" s="256" t="s">
        <v>78</v>
      </c>
      <c r="AV114" s="12" t="s">
        <v>78</v>
      </c>
      <c r="AW114" s="12" t="s">
        <v>33</v>
      </c>
      <c r="AX114" s="12" t="s">
        <v>76</v>
      </c>
      <c r="AY114" s="256" t="s">
        <v>122</v>
      </c>
    </row>
    <row r="115" spans="2:65" s="1" customFormat="1" ht="16.5" customHeight="1">
      <c r="B115" s="44"/>
      <c r="C115" s="233" t="s">
        <v>129</v>
      </c>
      <c r="D115" s="233" t="s">
        <v>125</v>
      </c>
      <c r="E115" s="234" t="s">
        <v>224</v>
      </c>
      <c r="F115" s="235" t="s">
        <v>374</v>
      </c>
      <c r="G115" s="236" t="s">
        <v>147</v>
      </c>
      <c r="H115" s="237">
        <v>34</v>
      </c>
      <c r="I115" s="238"/>
      <c r="J115" s="239">
        <f>ROUND(I115*H115,2)</f>
        <v>0</v>
      </c>
      <c r="K115" s="235" t="s">
        <v>21</v>
      </c>
      <c r="L115" s="70"/>
      <c r="M115" s="240" t="s">
        <v>21</v>
      </c>
      <c r="N115" s="241" t="s">
        <v>40</v>
      </c>
      <c r="O115" s="45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2" t="s">
        <v>129</v>
      </c>
      <c r="AT115" s="22" t="s">
        <v>125</v>
      </c>
      <c r="AU115" s="22" t="s">
        <v>78</v>
      </c>
      <c r="AY115" s="22" t="s">
        <v>122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2" t="s">
        <v>76</v>
      </c>
      <c r="BK115" s="244">
        <f>ROUND(I115*H115,2)</f>
        <v>0</v>
      </c>
      <c r="BL115" s="22" t="s">
        <v>129</v>
      </c>
      <c r="BM115" s="22" t="s">
        <v>375</v>
      </c>
    </row>
    <row r="116" spans="2:51" s="12" customFormat="1" ht="13.5">
      <c r="B116" s="245"/>
      <c r="C116" s="246"/>
      <c r="D116" s="247" t="s">
        <v>131</v>
      </c>
      <c r="E116" s="248" t="s">
        <v>21</v>
      </c>
      <c r="F116" s="249" t="s">
        <v>376</v>
      </c>
      <c r="G116" s="246"/>
      <c r="H116" s="250">
        <v>34</v>
      </c>
      <c r="I116" s="251"/>
      <c r="J116" s="246"/>
      <c r="K116" s="246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131</v>
      </c>
      <c r="AU116" s="256" t="s">
        <v>78</v>
      </c>
      <c r="AV116" s="12" t="s">
        <v>78</v>
      </c>
      <c r="AW116" s="12" t="s">
        <v>33</v>
      </c>
      <c r="AX116" s="12" t="s">
        <v>76</v>
      </c>
      <c r="AY116" s="256" t="s">
        <v>122</v>
      </c>
    </row>
    <row r="117" spans="2:65" s="1" customFormat="1" ht="16.5" customHeight="1">
      <c r="B117" s="44"/>
      <c r="C117" s="233" t="s">
        <v>196</v>
      </c>
      <c r="D117" s="233" t="s">
        <v>125</v>
      </c>
      <c r="E117" s="234" t="s">
        <v>377</v>
      </c>
      <c r="F117" s="235" t="s">
        <v>378</v>
      </c>
      <c r="G117" s="236" t="s">
        <v>136</v>
      </c>
      <c r="H117" s="237">
        <v>300</v>
      </c>
      <c r="I117" s="238"/>
      <c r="J117" s="239">
        <f>ROUND(I117*H117,2)</f>
        <v>0</v>
      </c>
      <c r="K117" s="235" t="s">
        <v>21</v>
      </c>
      <c r="L117" s="70"/>
      <c r="M117" s="240" t="s">
        <v>21</v>
      </c>
      <c r="N117" s="241" t="s">
        <v>40</v>
      </c>
      <c r="O117" s="45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2" t="s">
        <v>129</v>
      </c>
      <c r="AT117" s="22" t="s">
        <v>125</v>
      </c>
      <c r="AU117" s="22" t="s">
        <v>78</v>
      </c>
      <c r="AY117" s="22" t="s">
        <v>122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2" t="s">
        <v>76</v>
      </c>
      <c r="BK117" s="244">
        <f>ROUND(I117*H117,2)</f>
        <v>0</v>
      </c>
      <c r="BL117" s="22" t="s">
        <v>129</v>
      </c>
      <c r="BM117" s="22" t="s">
        <v>379</v>
      </c>
    </row>
    <row r="118" spans="2:51" s="12" customFormat="1" ht="13.5">
      <c r="B118" s="245"/>
      <c r="C118" s="246"/>
      <c r="D118" s="247" t="s">
        <v>131</v>
      </c>
      <c r="E118" s="248" t="s">
        <v>21</v>
      </c>
      <c r="F118" s="249" t="s">
        <v>380</v>
      </c>
      <c r="G118" s="246"/>
      <c r="H118" s="250">
        <v>300</v>
      </c>
      <c r="I118" s="251"/>
      <c r="J118" s="246"/>
      <c r="K118" s="246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131</v>
      </c>
      <c r="AU118" s="256" t="s">
        <v>78</v>
      </c>
      <c r="AV118" s="12" t="s">
        <v>78</v>
      </c>
      <c r="AW118" s="12" t="s">
        <v>33</v>
      </c>
      <c r="AX118" s="12" t="s">
        <v>76</v>
      </c>
      <c r="AY118" s="256" t="s">
        <v>122</v>
      </c>
    </row>
    <row r="119" spans="2:65" s="1" customFormat="1" ht="16.5" customHeight="1">
      <c r="B119" s="44"/>
      <c r="C119" s="233" t="s">
        <v>201</v>
      </c>
      <c r="D119" s="233" t="s">
        <v>125</v>
      </c>
      <c r="E119" s="234" t="s">
        <v>381</v>
      </c>
      <c r="F119" s="235" t="s">
        <v>382</v>
      </c>
      <c r="G119" s="236" t="s">
        <v>136</v>
      </c>
      <c r="H119" s="237">
        <v>1</v>
      </c>
      <c r="I119" s="238"/>
      <c r="J119" s="239">
        <f>ROUND(I119*H119,2)</f>
        <v>0</v>
      </c>
      <c r="K119" s="235" t="s">
        <v>21</v>
      </c>
      <c r="L119" s="70"/>
      <c r="M119" s="240" t="s">
        <v>21</v>
      </c>
      <c r="N119" s="241" t="s">
        <v>40</v>
      </c>
      <c r="O119" s="45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2" t="s">
        <v>129</v>
      </c>
      <c r="AT119" s="22" t="s">
        <v>125</v>
      </c>
      <c r="AU119" s="22" t="s">
        <v>78</v>
      </c>
      <c r="AY119" s="22" t="s">
        <v>122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2" t="s">
        <v>76</v>
      </c>
      <c r="BK119" s="244">
        <f>ROUND(I119*H119,2)</f>
        <v>0</v>
      </c>
      <c r="BL119" s="22" t="s">
        <v>129</v>
      </c>
      <c r="BM119" s="22" t="s">
        <v>383</v>
      </c>
    </row>
    <row r="120" spans="2:51" s="12" customFormat="1" ht="13.5">
      <c r="B120" s="245"/>
      <c r="C120" s="246"/>
      <c r="D120" s="247" t="s">
        <v>131</v>
      </c>
      <c r="E120" s="248" t="s">
        <v>21</v>
      </c>
      <c r="F120" s="249" t="s">
        <v>384</v>
      </c>
      <c r="G120" s="246"/>
      <c r="H120" s="250">
        <v>1</v>
      </c>
      <c r="I120" s="251"/>
      <c r="J120" s="246"/>
      <c r="K120" s="246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131</v>
      </c>
      <c r="AU120" s="256" t="s">
        <v>78</v>
      </c>
      <c r="AV120" s="12" t="s">
        <v>78</v>
      </c>
      <c r="AW120" s="12" t="s">
        <v>33</v>
      </c>
      <c r="AX120" s="12" t="s">
        <v>76</v>
      </c>
      <c r="AY120" s="256" t="s">
        <v>122</v>
      </c>
    </row>
    <row r="121" spans="2:65" s="1" customFormat="1" ht="16.5" customHeight="1">
      <c r="B121" s="44"/>
      <c r="C121" s="233" t="s">
        <v>205</v>
      </c>
      <c r="D121" s="233" t="s">
        <v>125</v>
      </c>
      <c r="E121" s="234" t="s">
        <v>385</v>
      </c>
      <c r="F121" s="235" t="s">
        <v>386</v>
      </c>
      <c r="G121" s="236" t="s">
        <v>136</v>
      </c>
      <c r="H121" s="237">
        <v>22</v>
      </c>
      <c r="I121" s="238"/>
      <c r="J121" s="239">
        <f>ROUND(I121*H121,2)</f>
        <v>0</v>
      </c>
      <c r="K121" s="235" t="s">
        <v>21</v>
      </c>
      <c r="L121" s="70"/>
      <c r="M121" s="240" t="s">
        <v>21</v>
      </c>
      <c r="N121" s="241" t="s">
        <v>40</v>
      </c>
      <c r="O121" s="45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2" t="s">
        <v>129</v>
      </c>
      <c r="AT121" s="22" t="s">
        <v>125</v>
      </c>
      <c r="AU121" s="22" t="s">
        <v>78</v>
      </c>
      <c r="AY121" s="22" t="s">
        <v>122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2" t="s">
        <v>76</v>
      </c>
      <c r="BK121" s="244">
        <f>ROUND(I121*H121,2)</f>
        <v>0</v>
      </c>
      <c r="BL121" s="22" t="s">
        <v>129</v>
      </c>
      <c r="BM121" s="22" t="s">
        <v>387</v>
      </c>
    </row>
    <row r="122" spans="2:51" s="12" customFormat="1" ht="13.5">
      <c r="B122" s="245"/>
      <c r="C122" s="246"/>
      <c r="D122" s="247" t="s">
        <v>131</v>
      </c>
      <c r="E122" s="248" t="s">
        <v>21</v>
      </c>
      <c r="F122" s="249" t="s">
        <v>388</v>
      </c>
      <c r="G122" s="246"/>
      <c r="H122" s="250">
        <v>22</v>
      </c>
      <c r="I122" s="251"/>
      <c r="J122" s="246"/>
      <c r="K122" s="246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131</v>
      </c>
      <c r="AU122" s="256" t="s">
        <v>78</v>
      </c>
      <c r="AV122" s="12" t="s">
        <v>78</v>
      </c>
      <c r="AW122" s="12" t="s">
        <v>33</v>
      </c>
      <c r="AX122" s="12" t="s">
        <v>76</v>
      </c>
      <c r="AY122" s="256" t="s">
        <v>122</v>
      </c>
    </row>
    <row r="123" spans="2:65" s="1" customFormat="1" ht="16.5" customHeight="1">
      <c r="B123" s="44"/>
      <c r="C123" s="233" t="s">
        <v>210</v>
      </c>
      <c r="D123" s="233" t="s">
        <v>125</v>
      </c>
      <c r="E123" s="234" t="s">
        <v>389</v>
      </c>
      <c r="F123" s="235" t="s">
        <v>390</v>
      </c>
      <c r="G123" s="236" t="s">
        <v>136</v>
      </c>
      <c r="H123" s="237">
        <v>10</v>
      </c>
      <c r="I123" s="238"/>
      <c r="J123" s="239">
        <f>ROUND(I123*H123,2)</f>
        <v>0</v>
      </c>
      <c r="K123" s="235" t="s">
        <v>21</v>
      </c>
      <c r="L123" s="70"/>
      <c r="M123" s="240" t="s">
        <v>21</v>
      </c>
      <c r="N123" s="241" t="s">
        <v>40</v>
      </c>
      <c r="O123" s="45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2" t="s">
        <v>129</v>
      </c>
      <c r="AT123" s="22" t="s">
        <v>125</v>
      </c>
      <c r="AU123" s="22" t="s">
        <v>78</v>
      </c>
      <c r="AY123" s="22" t="s">
        <v>122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2" t="s">
        <v>76</v>
      </c>
      <c r="BK123" s="244">
        <f>ROUND(I123*H123,2)</f>
        <v>0</v>
      </c>
      <c r="BL123" s="22" t="s">
        <v>129</v>
      </c>
      <c r="BM123" s="22" t="s">
        <v>391</v>
      </c>
    </row>
    <row r="124" spans="2:51" s="12" customFormat="1" ht="13.5">
      <c r="B124" s="245"/>
      <c r="C124" s="246"/>
      <c r="D124" s="247" t="s">
        <v>131</v>
      </c>
      <c r="E124" s="248" t="s">
        <v>21</v>
      </c>
      <c r="F124" s="249" t="s">
        <v>392</v>
      </c>
      <c r="G124" s="246"/>
      <c r="H124" s="250">
        <v>10</v>
      </c>
      <c r="I124" s="251"/>
      <c r="J124" s="246"/>
      <c r="K124" s="246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131</v>
      </c>
      <c r="AU124" s="256" t="s">
        <v>78</v>
      </c>
      <c r="AV124" s="12" t="s">
        <v>78</v>
      </c>
      <c r="AW124" s="12" t="s">
        <v>33</v>
      </c>
      <c r="AX124" s="12" t="s">
        <v>76</v>
      </c>
      <c r="AY124" s="256" t="s">
        <v>122</v>
      </c>
    </row>
    <row r="125" spans="2:65" s="1" customFormat="1" ht="16.5" customHeight="1">
      <c r="B125" s="44"/>
      <c r="C125" s="233" t="s">
        <v>9</v>
      </c>
      <c r="D125" s="233" t="s">
        <v>125</v>
      </c>
      <c r="E125" s="234" t="s">
        <v>393</v>
      </c>
      <c r="F125" s="235" t="s">
        <v>394</v>
      </c>
      <c r="G125" s="236" t="s">
        <v>136</v>
      </c>
      <c r="H125" s="237">
        <v>34</v>
      </c>
      <c r="I125" s="238"/>
      <c r="J125" s="239">
        <f>ROUND(I125*H125,2)</f>
        <v>0</v>
      </c>
      <c r="K125" s="235" t="s">
        <v>21</v>
      </c>
      <c r="L125" s="70"/>
      <c r="M125" s="240" t="s">
        <v>21</v>
      </c>
      <c r="N125" s="241" t="s">
        <v>40</v>
      </c>
      <c r="O125" s="45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2" t="s">
        <v>129</v>
      </c>
      <c r="AT125" s="22" t="s">
        <v>125</v>
      </c>
      <c r="AU125" s="22" t="s">
        <v>78</v>
      </c>
      <c r="AY125" s="22" t="s">
        <v>122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2" t="s">
        <v>76</v>
      </c>
      <c r="BK125" s="244">
        <f>ROUND(I125*H125,2)</f>
        <v>0</v>
      </c>
      <c r="BL125" s="22" t="s">
        <v>129</v>
      </c>
      <c r="BM125" s="22" t="s">
        <v>395</v>
      </c>
    </row>
    <row r="126" spans="2:51" s="12" customFormat="1" ht="13.5">
      <c r="B126" s="245"/>
      <c r="C126" s="246"/>
      <c r="D126" s="247" t="s">
        <v>131</v>
      </c>
      <c r="E126" s="248" t="s">
        <v>21</v>
      </c>
      <c r="F126" s="249" t="s">
        <v>376</v>
      </c>
      <c r="G126" s="246"/>
      <c r="H126" s="250">
        <v>34</v>
      </c>
      <c r="I126" s="251"/>
      <c r="J126" s="246"/>
      <c r="K126" s="246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131</v>
      </c>
      <c r="AU126" s="256" t="s">
        <v>78</v>
      </c>
      <c r="AV126" s="12" t="s">
        <v>78</v>
      </c>
      <c r="AW126" s="12" t="s">
        <v>33</v>
      </c>
      <c r="AX126" s="12" t="s">
        <v>76</v>
      </c>
      <c r="AY126" s="256" t="s">
        <v>122</v>
      </c>
    </row>
    <row r="127" spans="2:65" s="1" customFormat="1" ht="16.5" customHeight="1">
      <c r="B127" s="44"/>
      <c r="C127" s="233" t="s">
        <v>219</v>
      </c>
      <c r="D127" s="233" t="s">
        <v>125</v>
      </c>
      <c r="E127" s="234" t="s">
        <v>396</v>
      </c>
      <c r="F127" s="235" t="s">
        <v>397</v>
      </c>
      <c r="G127" s="236" t="s">
        <v>136</v>
      </c>
      <c r="H127" s="237">
        <v>3</v>
      </c>
      <c r="I127" s="238"/>
      <c r="J127" s="239">
        <f>ROUND(I127*H127,2)</f>
        <v>0</v>
      </c>
      <c r="K127" s="235" t="s">
        <v>21</v>
      </c>
      <c r="L127" s="70"/>
      <c r="M127" s="240" t="s">
        <v>21</v>
      </c>
      <c r="N127" s="241" t="s">
        <v>40</v>
      </c>
      <c r="O127" s="45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2" t="s">
        <v>129</v>
      </c>
      <c r="AT127" s="22" t="s">
        <v>125</v>
      </c>
      <c r="AU127" s="22" t="s">
        <v>78</v>
      </c>
      <c r="AY127" s="22" t="s">
        <v>122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2" t="s">
        <v>76</v>
      </c>
      <c r="BK127" s="244">
        <f>ROUND(I127*H127,2)</f>
        <v>0</v>
      </c>
      <c r="BL127" s="22" t="s">
        <v>129</v>
      </c>
      <c r="BM127" s="22" t="s">
        <v>398</v>
      </c>
    </row>
    <row r="128" spans="2:51" s="12" customFormat="1" ht="13.5">
      <c r="B128" s="245"/>
      <c r="C128" s="246"/>
      <c r="D128" s="247" t="s">
        <v>131</v>
      </c>
      <c r="E128" s="248" t="s">
        <v>21</v>
      </c>
      <c r="F128" s="249" t="s">
        <v>399</v>
      </c>
      <c r="G128" s="246"/>
      <c r="H128" s="250">
        <v>3</v>
      </c>
      <c r="I128" s="251"/>
      <c r="J128" s="246"/>
      <c r="K128" s="246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131</v>
      </c>
      <c r="AU128" s="256" t="s">
        <v>78</v>
      </c>
      <c r="AV128" s="12" t="s">
        <v>78</v>
      </c>
      <c r="AW128" s="12" t="s">
        <v>33</v>
      </c>
      <c r="AX128" s="12" t="s">
        <v>76</v>
      </c>
      <c r="AY128" s="256" t="s">
        <v>122</v>
      </c>
    </row>
    <row r="129" spans="2:65" s="1" customFormat="1" ht="16.5" customHeight="1">
      <c r="B129" s="44"/>
      <c r="C129" s="233" t="s">
        <v>223</v>
      </c>
      <c r="D129" s="233" t="s">
        <v>125</v>
      </c>
      <c r="E129" s="234" t="s">
        <v>291</v>
      </c>
      <c r="F129" s="235" t="s">
        <v>292</v>
      </c>
      <c r="G129" s="236" t="s">
        <v>293</v>
      </c>
      <c r="H129" s="237">
        <v>7</v>
      </c>
      <c r="I129" s="238"/>
      <c r="J129" s="239">
        <f>ROUND(I129*H129,2)</f>
        <v>0</v>
      </c>
      <c r="K129" s="235" t="s">
        <v>21</v>
      </c>
      <c r="L129" s="70"/>
      <c r="M129" s="240" t="s">
        <v>21</v>
      </c>
      <c r="N129" s="241" t="s">
        <v>40</v>
      </c>
      <c r="O129" s="45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2" t="s">
        <v>129</v>
      </c>
      <c r="AT129" s="22" t="s">
        <v>125</v>
      </c>
      <c r="AU129" s="22" t="s">
        <v>78</v>
      </c>
      <c r="AY129" s="22" t="s">
        <v>122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2" t="s">
        <v>76</v>
      </c>
      <c r="BK129" s="244">
        <f>ROUND(I129*H129,2)</f>
        <v>0</v>
      </c>
      <c r="BL129" s="22" t="s">
        <v>129</v>
      </c>
      <c r="BM129" s="22" t="s">
        <v>400</v>
      </c>
    </row>
    <row r="130" spans="2:51" s="12" customFormat="1" ht="13.5">
      <c r="B130" s="245"/>
      <c r="C130" s="246"/>
      <c r="D130" s="247" t="s">
        <v>131</v>
      </c>
      <c r="E130" s="248" t="s">
        <v>21</v>
      </c>
      <c r="F130" s="249" t="s">
        <v>343</v>
      </c>
      <c r="G130" s="246"/>
      <c r="H130" s="250">
        <v>7</v>
      </c>
      <c r="I130" s="251"/>
      <c r="J130" s="246"/>
      <c r="K130" s="246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131</v>
      </c>
      <c r="AU130" s="256" t="s">
        <v>78</v>
      </c>
      <c r="AV130" s="12" t="s">
        <v>78</v>
      </c>
      <c r="AW130" s="12" t="s">
        <v>33</v>
      </c>
      <c r="AX130" s="12" t="s">
        <v>76</v>
      </c>
      <c r="AY130" s="256" t="s">
        <v>122</v>
      </c>
    </row>
    <row r="131" spans="2:65" s="1" customFormat="1" ht="16.5" customHeight="1">
      <c r="B131" s="44"/>
      <c r="C131" s="233" t="s">
        <v>228</v>
      </c>
      <c r="D131" s="233" t="s">
        <v>125</v>
      </c>
      <c r="E131" s="234" t="s">
        <v>401</v>
      </c>
      <c r="F131" s="235" t="s">
        <v>402</v>
      </c>
      <c r="G131" s="236" t="s">
        <v>147</v>
      </c>
      <c r="H131" s="237">
        <v>112</v>
      </c>
      <c r="I131" s="238"/>
      <c r="J131" s="239">
        <f>ROUND(I131*H131,2)</f>
        <v>0</v>
      </c>
      <c r="K131" s="235" t="s">
        <v>21</v>
      </c>
      <c r="L131" s="70"/>
      <c r="M131" s="240" t="s">
        <v>21</v>
      </c>
      <c r="N131" s="241" t="s">
        <v>40</v>
      </c>
      <c r="O131" s="45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2" t="s">
        <v>129</v>
      </c>
      <c r="AT131" s="22" t="s">
        <v>125</v>
      </c>
      <c r="AU131" s="22" t="s">
        <v>78</v>
      </c>
      <c r="AY131" s="22" t="s">
        <v>122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2" t="s">
        <v>76</v>
      </c>
      <c r="BK131" s="244">
        <f>ROUND(I131*H131,2)</f>
        <v>0</v>
      </c>
      <c r="BL131" s="22" t="s">
        <v>129</v>
      </c>
      <c r="BM131" s="22" t="s">
        <v>403</v>
      </c>
    </row>
    <row r="132" spans="2:51" s="12" customFormat="1" ht="13.5">
      <c r="B132" s="245"/>
      <c r="C132" s="246"/>
      <c r="D132" s="247" t="s">
        <v>131</v>
      </c>
      <c r="E132" s="248" t="s">
        <v>21</v>
      </c>
      <c r="F132" s="249" t="s">
        <v>404</v>
      </c>
      <c r="G132" s="246"/>
      <c r="H132" s="250">
        <v>112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131</v>
      </c>
      <c r="AU132" s="256" t="s">
        <v>78</v>
      </c>
      <c r="AV132" s="12" t="s">
        <v>78</v>
      </c>
      <c r="AW132" s="12" t="s">
        <v>33</v>
      </c>
      <c r="AX132" s="12" t="s">
        <v>76</v>
      </c>
      <c r="AY132" s="256" t="s">
        <v>122</v>
      </c>
    </row>
    <row r="133" spans="2:65" s="1" customFormat="1" ht="16.5" customHeight="1">
      <c r="B133" s="44"/>
      <c r="C133" s="233" t="s">
        <v>233</v>
      </c>
      <c r="D133" s="233" t="s">
        <v>125</v>
      </c>
      <c r="E133" s="234" t="s">
        <v>405</v>
      </c>
      <c r="F133" s="235" t="s">
        <v>406</v>
      </c>
      <c r="G133" s="236" t="s">
        <v>147</v>
      </c>
      <c r="H133" s="237">
        <v>28</v>
      </c>
      <c r="I133" s="238"/>
      <c r="J133" s="239">
        <f>ROUND(I133*H133,2)</f>
        <v>0</v>
      </c>
      <c r="K133" s="235" t="s">
        <v>21</v>
      </c>
      <c r="L133" s="70"/>
      <c r="M133" s="240" t="s">
        <v>21</v>
      </c>
      <c r="N133" s="241" t="s">
        <v>40</v>
      </c>
      <c r="O133" s="45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2" t="s">
        <v>129</v>
      </c>
      <c r="AT133" s="22" t="s">
        <v>125</v>
      </c>
      <c r="AU133" s="22" t="s">
        <v>78</v>
      </c>
      <c r="AY133" s="22" t="s">
        <v>122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2" t="s">
        <v>76</v>
      </c>
      <c r="BK133" s="244">
        <f>ROUND(I133*H133,2)</f>
        <v>0</v>
      </c>
      <c r="BL133" s="22" t="s">
        <v>129</v>
      </c>
      <c r="BM133" s="22" t="s">
        <v>407</v>
      </c>
    </row>
    <row r="134" spans="2:51" s="12" customFormat="1" ht="13.5">
      <c r="B134" s="245"/>
      <c r="C134" s="246"/>
      <c r="D134" s="247" t="s">
        <v>131</v>
      </c>
      <c r="E134" s="248" t="s">
        <v>21</v>
      </c>
      <c r="F134" s="249" t="s">
        <v>408</v>
      </c>
      <c r="G134" s="246"/>
      <c r="H134" s="250">
        <v>28</v>
      </c>
      <c r="I134" s="251"/>
      <c r="J134" s="246"/>
      <c r="K134" s="246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131</v>
      </c>
      <c r="AU134" s="256" t="s">
        <v>78</v>
      </c>
      <c r="AV134" s="12" t="s">
        <v>78</v>
      </c>
      <c r="AW134" s="12" t="s">
        <v>33</v>
      </c>
      <c r="AX134" s="12" t="s">
        <v>76</v>
      </c>
      <c r="AY134" s="256" t="s">
        <v>122</v>
      </c>
    </row>
    <row r="135" spans="2:65" s="1" customFormat="1" ht="16.5" customHeight="1">
      <c r="B135" s="44"/>
      <c r="C135" s="233" t="s">
        <v>238</v>
      </c>
      <c r="D135" s="233" t="s">
        <v>125</v>
      </c>
      <c r="E135" s="234" t="s">
        <v>409</v>
      </c>
      <c r="F135" s="235" t="s">
        <v>410</v>
      </c>
      <c r="G135" s="236" t="s">
        <v>147</v>
      </c>
      <c r="H135" s="237">
        <v>240</v>
      </c>
      <c r="I135" s="238"/>
      <c r="J135" s="239">
        <f>ROUND(I135*H135,2)</f>
        <v>0</v>
      </c>
      <c r="K135" s="235" t="s">
        <v>21</v>
      </c>
      <c r="L135" s="70"/>
      <c r="M135" s="240" t="s">
        <v>21</v>
      </c>
      <c r="N135" s="241" t="s">
        <v>40</v>
      </c>
      <c r="O135" s="45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2" t="s">
        <v>129</v>
      </c>
      <c r="AT135" s="22" t="s">
        <v>125</v>
      </c>
      <c r="AU135" s="22" t="s">
        <v>78</v>
      </c>
      <c r="AY135" s="22" t="s">
        <v>122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2" t="s">
        <v>76</v>
      </c>
      <c r="BK135" s="244">
        <f>ROUND(I135*H135,2)</f>
        <v>0</v>
      </c>
      <c r="BL135" s="22" t="s">
        <v>129</v>
      </c>
      <c r="BM135" s="22" t="s">
        <v>411</v>
      </c>
    </row>
    <row r="136" spans="2:51" s="12" customFormat="1" ht="13.5">
      <c r="B136" s="245"/>
      <c r="C136" s="246"/>
      <c r="D136" s="247" t="s">
        <v>131</v>
      </c>
      <c r="E136" s="248" t="s">
        <v>21</v>
      </c>
      <c r="F136" s="249" t="s">
        <v>412</v>
      </c>
      <c r="G136" s="246"/>
      <c r="H136" s="250">
        <v>240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131</v>
      </c>
      <c r="AU136" s="256" t="s">
        <v>78</v>
      </c>
      <c r="AV136" s="12" t="s">
        <v>78</v>
      </c>
      <c r="AW136" s="12" t="s">
        <v>33</v>
      </c>
      <c r="AX136" s="12" t="s">
        <v>76</v>
      </c>
      <c r="AY136" s="256" t="s">
        <v>122</v>
      </c>
    </row>
    <row r="137" spans="2:65" s="1" customFormat="1" ht="16.5" customHeight="1">
      <c r="B137" s="44"/>
      <c r="C137" s="233" t="s">
        <v>242</v>
      </c>
      <c r="D137" s="233" t="s">
        <v>125</v>
      </c>
      <c r="E137" s="234" t="s">
        <v>413</v>
      </c>
      <c r="F137" s="235" t="s">
        <v>414</v>
      </c>
      <c r="G137" s="236" t="s">
        <v>136</v>
      </c>
      <c r="H137" s="237">
        <v>36</v>
      </c>
      <c r="I137" s="238"/>
      <c r="J137" s="239">
        <f>ROUND(I137*H137,2)</f>
        <v>0</v>
      </c>
      <c r="K137" s="235" t="s">
        <v>21</v>
      </c>
      <c r="L137" s="70"/>
      <c r="M137" s="240" t="s">
        <v>21</v>
      </c>
      <c r="N137" s="241" t="s">
        <v>40</v>
      </c>
      <c r="O137" s="45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2" t="s">
        <v>129</v>
      </c>
      <c r="AT137" s="22" t="s">
        <v>125</v>
      </c>
      <c r="AU137" s="22" t="s">
        <v>78</v>
      </c>
      <c r="AY137" s="22" t="s">
        <v>122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2" t="s">
        <v>76</v>
      </c>
      <c r="BK137" s="244">
        <f>ROUND(I137*H137,2)</f>
        <v>0</v>
      </c>
      <c r="BL137" s="22" t="s">
        <v>129</v>
      </c>
      <c r="BM137" s="22" t="s">
        <v>415</v>
      </c>
    </row>
    <row r="138" spans="2:51" s="12" customFormat="1" ht="13.5">
      <c r="B138" s="245"/>
      <c r="C138" s="246"/>
      <c r="D138" s="247" t="s">
        <v>131</v>
      </c>
      <c r="E138" s="248" t="s">
        <v>21</v>
      </c>
      <c r="F138" s="249" t="s">
        <v>352</v>
      </c>
      <c r="G138" s="246"/>
      <c r="H138" s="250">
        <v>36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131</v>
      </c>
      <c r="AU138" s="256" t="s">
        <v>78</v>
      </c>
      <c r="AV138" s="12" t="s">
        <v>78</v>
      </c>
      <c r="AW138" s="12" t="s">
        <v>33</v>
      </c>
      <c r="AX138" s="12" t="s">
        <v>76</v>
      </c>
      <c r="AY138" s="256" t="s">
        <v>122</v>
      </c>
    </row>
    <row r="139" spans="2:65" s="1" customFormat="1" ht="16.5" customHeight="1">
      <c r="B139" s="44"/>
      <c r="C139" s="233" t="s">
        <v>247</v>
      </c>
      <c r="D139" s="233" t="s">
        <v>125</v>
      </c>
      <c r="E139" s="234" t="s">
        <v>416</v>
      </c>
      <c r="F139" s="235" t="s">
        <v>417</v>
      </c>
      <c r="G139" s="236" t="s">
        <v>136</v>
      </c>
      <c r="H139" s="237">
        <v>44</v>
      </c>
      <c r="I139" s="238"/>
      <c r="J139" s="239">
        <f>ROUND(I139*H139,2)</f>
        <v>0</v>
      </c>
      <c r="K139" s="235" t="s">
        <v>21</v>
      </c>
      <c r="L139" s="70"/>
      <c r="M139" s="240" t="s">
        <v>21</v>
      </c>
      <c r="N139" s="241" t="s">
        <v>40</v>
      </c>
      <c r="O139" s="45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2" t="s">
        <v>129</v>
      </c>
      <c r="AT139" s="22" t="s">
        <v>125</v>
      </c>
      <c r="AU139" s="22" t="s">
        <v>78</v>
      </c>
      <c r="AY139" s="22" t="s">
        <v>122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2" t="s">
        <v>76</v>
      </c>
      <c r="BK139" s="244">
        <f>ROUND(I139*H139,2)</f>
        <v>0</v>
      </c>
      <c r="BL139" s="22" t="s">
        <v>129</v>
      </c>
      <c r="BM139" s="22" t="s">
        <v>418</v>
      </c>
    </row>
    <row r="140" spans="2:51" s="12" customFormat="1" ht="13.5">
      <c r="B140" s="245"/>
      <c r="C140" s="246"/>
      <c r="D140" s="247" t="s">
        <v>131</v>
      </c>
      <c r="E140" s="248" t="s">
        <v>21</v>
      </c>
      <c r="F140" s="249" t="s">
        <v>419</v>
      </c>
      <c r="G140" s="246"/>
      <c r="H140" s="250">
        <v>44</v>
      </c>
      <c r="I140" s="251"/>
      <c r="J140" s="246"/>
      <c r="K140" s="246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131</v>
      </c>
      <c r="AU140" s="256" t="s">
        <v>78</v>
      </c>
      <c r="AV140" s="12" t="s">
        <v>78</v>
      </c>
      <c r="AW140" s="12" t="s">
        <v>33</v>
      </c>
      <c r="AX140" s="12" t="s">
        <v>76</v>
      </c>
      <c r="AY140" s="256" t="s">
        <v>122</v>
      </c>
    </row>
    <row r="141" spans="2:65" s="1" customFormat="1" ht="16.5" customHeight="1">
      <c r="B141" s="44"/>
      <c r="C141" s="233" t="s">
        <v>251</v>
      </c>
      <c r="D141" s="233" t="s">
        <v>125</v>
      </c>
      <c r="E141" s="234" t="s">
        <v>420</v>
      </c>
      <c r="F141" s="235" t="s">
        <v>421</v>
      </c>
      <c r="G141" s="236" t="s">
        <v>136</v>
      </c>
      <c r="H141" s="237">
        <v>30</v>
      </c>
      <c r="I141" s="238"/>
      <c r="J141" s="239">
        <f>ROUND(I141*H141,2)</f>
        <v>0</v>
      </c>
      <c r="K141" s="235" t="s">
        <v>21</v>
      </c>
      <c r="L141" s="70"/>
      <c r="M141" s="240" t="s">
        <v>21</v>
      </c>
      <c r="N141" s="241" t="s">
        <v>40</v>
      </c>
      <c r="O141" s="45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2" t="s">
        <v>129</v>
      </c>
      <c r="AT141" s="22" t="s">
        <v>125</v>
      </c>
      <c r="AU141" s="22" t="s">
        <v>78</v>
      </c>
      <c r="AY141" s="22" t="s">
        <v>122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2" t="s">
        <v>76</v>
      </c>
      <c r="BK141" s="244">
        <f>ROUND(I141*H141,2)</f>
        <v>0</v>
      </c>
      <c r="BL141" s="22" t="s">
        <v>129</v>
      </c>
      <c r="BM141" s="22" t="s">
        <v>422</v>
      </c>
    </row>
    <row r="142" spans="2:51" s="12" customFormat="1" ht="13.5">
      <c r="B142" s="245"/>
      <c r="C142" s="246"/>
      <c r="D142" s="247" t="s">
        <v>131</v>
      </c>
      <c r="E142" s="248" t="s">
        <v>21</v>
      </c>
      <c r="F142" s="249" t="s">
        <v>423</v>
      </c>
      <c r="G142" s="246"/>
      <c r="H142" s="250">
        <v>30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131</v>
      </c>
      <c r="AU142" s="256" t="s">
        <v>78</v>
      </c>
      <c r="AV142" s="12" t="s">
        <v>78</v>
      </c>
      <c r="AW142" s="12" t="s">
        <v>33</v>
      </c>
      <c r="AX142" s="12" t="s">
        <v>76</v>
      </c>
      <c r="AY142" s="256" t="s">
        <v>122</v>
      </c>
    </row>
    <row r="143" spans="2:65" s="1" customFormat="1" ht="16.5" customHeight="1">
      <c r="B143" s="44"/>
      <c r="C143" s="233" t="s">
        <v>255</v>
      </c>
      <c r="D143" s="233" t="s">
        <v>125</v>
      </c>
      <c r="E143" s="234" t="s">
        <v>424</v>
      </c>
      <c r="F143" s="235" t="s">
        <v>425</v>
      </c>
      <c r="G143" s="236" t="s">
        <v>136</v>
      </c>
      <c r="H143" s="237">
        <v>7</v>
      </c>
      <c r="I143" s="238"/>
      <c r="J143" s="239">
        <f>ROUND(I143*H143,2)</f>
        <v>0</v>
      </c>
      <c r="K143" s="235" t="s">
        <v>21</v>
      </c>
      <c r="L143" s="70"/>
      <c r="M143" s="240" t="s">
        <v>21</v>
      </c>
      <c r="N143" s="241" t="s">
        <v>40</v>
      </c>
      <c r="O143" s="45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2" t="s">
        <v>129</v>
      </c>
      <c r="AT143" s="22" t="s">
        <v>125</v>
      </c>
      <c r="AU143" s="22" t="s">
        <v>78</v>
      </c>
      <c r="AY143" s="22" t="s">
        <v>122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2" t="s">
        <v>76</v>
      </c>
      <c r="BK143" s="244">
        <f>ROUND(I143*H143,2)</f>
        <v>0</v>
      </c>
      <c r="BL143" s="22" t="s">
        <v>129</v>
      </c>
      <c r="BM143" s="22" t="s">
        <v>426</v>
      </c>
    </row>
    <row r="144" spans="2:51" s="12" customFormat="1" ht="13.5">
      <c r="B144" s="245"/>
      <c r="C144" s="246"/>
      <c r="D144" s="247" t="s">
        <v>131</v>
      </c>
      <c r="E144" s="248" t="s">
        <v>21</v>
      </c>
      <c r="F144" s="249" t="s">
        <v>343</v>
      </c>
      <c r="G144" s="246"/>
      <c r="H144" s="250">
        <v>7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131</v>
      </c>
      <c r="AU144" s="256" t="s">
        <v>78</v>
      </c>
      <c r="AV144" s="12" t="s">
        <v>78</v>
      </c>
      <c r="AW144" s="12" t="s">
        <v>33</v>
      </c>
      <c r="AX144" s="12" t="s">
        <v>76</v>
      </c>
      <c r="AY144" s="256" t="s">
        <v>122</v>
      </c>
    </row>
    <row r="145" spans="2:65" s="1" customFormat="1" ht="16.5" customHeight="1">
      <c r="B145" s="44"/>
      <c r="C145" s="233" t="s">
        <v>259</v>
      </c>
      <c r="D145" s="233" t="s">
        <v>125</v>
      </c>
      <c r="E145" s="234" t="s">
        <v>427</v>
      </c>
      <c r="F145" s="235" t="s">
        <v>428</v>
      </c>
      <c r="G145" s="236" t="s">
        <v>136</v>
      </c>
      <c r="H145" s="237">
        <v>14</v>
      </c>
      <c r="I145" s="238"/>
      <c r="J145" s="239">
        <f>ROUND(I145*H145,2)</f>
        <v>0</v>
      </c>
      <c r="K145" s="235" t="s">
        <v>21</v>
      </c>
      <c r="L145" s="70"/>
      <c r="M145" s="240" t="s">
        <v>21</v>
      </c>
      <c r="N145" s="241" t="s">
        <v>40</v>
      </c>
      <c r="O145" s="45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2" t="s">
        <v>129</v>
      </c>
      <c r="AT145" s="22" t="s">
        <v>125</v>
      </c>
      <c r="AU145" s="22" t="s">
        <v>78</v>
      </c>
      <c r="AY145" s="22" t="s">
        <v>122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2" t="s">
        <v>76</v>
      </c>
      <c r="BK145" s="244">
        <f>ROUND(I145*H145,2)</f>
        <v>0</v>
      </c>
      <c r="BL145" s="22" t="s">
        <v>129</v>
      </c>
      <c r="BM145" s="22" t="s">
        <v>429</v>
      </c>
    </row>
    <row r="146" spans="2:51" s="12" customFormat="1" ht="13.5">
      <c r="B146" s="245"/>
      <c r="C146" s="246"/>
      <c r="D146" s="247" t="s">
        <v>131</v>
      </c>
      <c r="E146" s="248" t="s">
        <v>21</v>
      </c>
      <c r="F146" s="249" t="s">
        <v>430</v>
      </c>
      <c r="G146" s="246"/>
      <c r="H146" s="250">
        <v>14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131</v>
      </c>
      <c r="AU146" s="256" t="s">
        <v>78</v>
      </c>
      <c r="AV146" s="12" t="s">
        <v>78</v>
      </c>
      <c r="AW146" s="12" t="s">
        <v>33</v>
      </c>
      <c r="AX146" s="12" t="s">
        <v>76</v>
      </c>
      <c r="AY146" s="256" t="s">
        <v>122</v>
      </c>
    </row>
    <row r="147" spans="2:65" s="1" customFormat="1" ht="16.5" customHeight="1">
      <c r="B147" s="44"/>
      <c r="C147" s="233" t="s">
        <v>263</v>
      </c>
      <c r="D147" s="233" t="s">
        <v>125</v>
      </c>
      <c r="E147" s="234" t="s">
        <v>431</v>
      </c>
      <c r="F147" s="235" t="s">
        <v>432</v>
      </c>
      <c r="G147" s="236" t="s">
        <v>136</v>
      </c>
      <c r="H147" s="237">
        <v>8</v>
      </c>
      <c r="I147" s="238"/>
      <c r="J147" s="239">
        <f>ROUND(I147*H147,2)</f>
        <v>0</v>
      </c>
      <c r="K147" s="235" t="s">
        <v>21</v>
      </c>
      <c r="L147" s="70"/>
      <c r="M147" s="240" t="s">
        <v>21</v>
      </c>
      <c r="N147" s="241" t="s">
        <v>40</v>
      </c>
      <c r="O147" s="45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2" t="s">
        <v>129</v>
      </c>
      <c r="AT147" s="22" t="s">
        <v>125</v>
      </c>
      <c r="AU147" s="22" t="s">
        <v>78</v>
      </c>
      <c r="AY147" s="22" t="s">
        <v>122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2" t="s">
        <v>76</v>
      </c>
      <c r="BK147" s="244">
        <f>ROUND(I147*H147,2)</f>
        <v>0</v>
      </c>
      <c r="BL147" s="22" t="s">
        <v>129</v>
      </c>
      <c r="BM147" s="22" t="s">
        <v>433</v>
      </c>
    </row>
    <row r="148" spans="2:51" s="12" customFormat="1" ht="13.5">
      <c r="B148" s="245"/>
      <c r="C148" s="246"/>
      <c r="D148" s="247" t="s">
        <v>131</v>
      </c>
      <c r="E148" s="248" t="s">
        <v>21</v>
      </c>
      <c r="F148" s="249" t="s">
        <v>434</v>
      </c>
      <c r="G148" s="246"/>
      <c r="H148" s="250">
        <v>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131</v>
      </c>
      <c r="AU148" s="256" t="s">
        <v>78</v>
      </c>
      <c r="AV148" s="12" t="s">
        <v>78</v>
      </c>
      <c r="AW148" s="12" t="s">
        <v>33</v>
      </c>
      <c r="AX148" s="12" t="s">
        <v>76</v>
      </c>
      <c r="AY148" s="256" t="s">
        <v>122</v>
      </c>
    </row>
    <row r="149" spans="2:65" s="1" customFormat="1" ht="16.5" customHeight="1">
      <c r="B149" s="44"/>
      <c r="C149" s="233" t="s">
        <v>267</v>
      </c>
      <c r="D149" s="233" t="s">
        <v>125</v>
      </c>
      <c r="E149" s="234" t="s">
        <v>435</v>
      </c>
      <c r="F149" s="235" t="s">
        <v>436</v>
      </c>
      <c r="G149" s="236" t="s">
        <v>136</v>
      </c>
      <c r="H149" s="237">
        <v>4</v>
      </c>
      <c r="I149" s="238"/>
      <c r="J149" s="239">
        <f>ROUND(I149*H149,2)</f>
        <v>0</v>
      </c>
      <c r="K149" s="235" t="s">
        <v>21</v>
      </c>
      <c r="L149" s="70"/>
      <c r="M149" s="240" t="s">
        <v>21</v>
      </c>
      <c r="N149" s="241" t="s">
        <v>40</v>
      </c>
      <c r="O149" s="45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2" t="s">
        <v>129</v>
      </c>
      <c r="AT149" s="22" t="s">
        <v>125</v>
      </c>
      <c r="AU149" s="22" t="s">
        <v>78</v>
      </c>
      <c r="AY149" s="22" t="s">
        <v>122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2" t="s">
        <v>76</v>
      </c>
      <c r="BK149" s="244">
        <f>ROUND(I149*H149,2)</f>
        <v>0</v>
      </c>
      <c r="BL149" s="22" t="s">
        <v>129</v>
      </c>
      <c r="BM149" s="22" t="s">
        <v>437</v>
      </c>
    </row>
    <row r="150" spans="2:51" s="12" customFormat="1" ht="13.5">
      <c r="B150" s="245"/>
      <c r="C150" s="246"/>
      <c r="D150" s="247" t="s">
        <v>131</v>
      </c>
      <c r="E150" s="248" t="s">
        <v>21</v>
      </c>
      <c r="F150" s="249" t="s">
        <v>361</v>
      </c>
      <c r="G150" s="246"/>
      <c r="H150" s="250">
        <v>4</v>
      </c>
      <c r="I150" s="251"/>
      <c r="J150" s="246"/>
      <c r="K150" s="246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131</v>
      </c>
      <c r="AU150" s="256" t="s">
        <v>78</v>
      </c>
      <c r="AV150" s="12" t="s">
        <v>78</v>
      </c>
      <c r="AW150" s="12" t="s">
        <v>33</v>
      </c>
      <c r="AX150" s="12" t="s">
        <v>76</v>
      </c>
      <c r="AY150" s="256" t="s">
        <v>122</v>
      </c>
    </row>
    <row r="151" spans="2:65" s="1" customFormat="1" ht="16.5" customHeight="1">
      <c r="B151" s="44"/>
      <c r="C151" s="233" t="s">
        <v>272</v>
      </c>
      <c r="D151" s="233" t="s">
        <v>125</v>
      </c>
      <c r="E151" s="234" t="s">
        <v>438</v>
      </c>
      <c r="F151" s="235" t="s">
        <v>439</v>
      </c>
      <c r="G151" s="236" t="s">
        <v>136</v>
      </c>
      <c r="H151" s="237">
        <v>7</v>
      </c>
      <c r="I151" s="238"/>
      <c r="J151" s="239">
        <f>ROUND(I151*H151,2)</f>
        <v>0</v>
      </c>
      <c r="K151" s="235" t="s">
        <v>21</v>
      </c>
      <c r="L151" s="70"/>
      <c r="M151" s="240" t="s">
        <v>21</v>
      </c>
      <c r="N151" s="241" t="s">
        <v>40</v>
      </c>
      <c r="O151" s="45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2" t="s">
        <v>129</v>
      </c>
      <c r="AT151" s="22" t="s">
        <v>125</v>
      </c>
      <c r="AU151" s="22" t="s">
        <v>78</v>
      </c>
      <c r="AY151" s="22" t="s">
        <v>122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2" t="s">
        <v>76</v>
      </c>
      <c r="BK151" s="244">
        <f>ROUND(I151*H151,2)</f>
        <v>0</v>
      </c>
      <c r="BL151" s="22" t="s">
        <v>129</v>
      </c>
      <c r="BM151" s="22" t="s">
        <v>440</v>
      </c>
    </row>
    <row r="152" spans="2:51" s="12" customFormat="1" ht="13.5">
      <c r="B152" s="245"/>
      <c r="C152" s="246"/>
      <c r="D152" s="247" t="s">
        <v>131</v>
      </c>
      <c r="E152" s="248" t="s">
        <v>21</v>
      </c>
      <c r="F152" s="249" t="s">
        <v>343</v>
      </c>
      <c r="G152" s="246"/>
      <c r="H152" s="250">
        <v>7</v>
      </c>
      <c r="I152" s="251"/>
      <c r="J152" s="246"/>
      <c r="K152" s="246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131</v>
      </c>
      <c r="AU152" s="256" t="s">
        <v>78</v>
      </c>
      <c r="AV152" s="12" t="s">
        <v>78</v>
      </c>
      <c r="AW152" s="12" t="s">
        <v>33</v>
      </c>
      <c r="AX152" s="12" t="s">
        <v>76</v>
      </c>
      <c r="AY152" s="256" t="s">
        <v>122</v>
      </c>
    </row>
    <row r="153" spans="2:65" s="1" customFormat="1" ht="16.5" customHeight="1">
      <c r="B153" s="44"/>
      <c r="C153" s="233" t="s">
        <v>276</v>
      </c>
      <c r="D153" s="233" t="s">
        <v>125</v>
      </c>
      <c r="E153" s="234" t="s">
        <v>441</v>
      </c>
      <c r="F153" s="235" t="s">
        <v>442</v>
      </c>
      <c r="G153" s="236" t="s">
        <v>136</v>
      </c>
      <c r="H153" s="237">
        <v>2</v>
      </c>
      <c r="I153" s="238"/>
      <c r="J153" s="239">
        <f>ROUND(I153*H153,2)</f>
        <v>0</v>
      </c>
      <c r="K153" s="235" t="s">
        <v>21</v>
      </c>
      <c r="L153" s="70"/>
      <c r="M153" s="240" t="s">
        <v>21</v>
      </c>
      <c r="N153" s="241" t="s">
        <v>40</v>
      </c>
      <c r="O153" s="45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2" t="s">
        <v>129</v>
      </c>
      <c r="AT153" s="22" t="s">
        <v>125</v>
      </c>
      <c r="AU153" s="22" t="s">
        <v>78</v>
      </c>
      <c r="AY153" s="22" t="s">
        <v>122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2" t="s">
        <v>76</v>
      </c>
      <c r="BK153" s="244">
        <f>ROUND(I153*H153,2)</f>
        <v>0</v>
      </c>
      <c r="BL153" s="22" t="s">
        <v>129</v>
      </c>
      <c r="BM153" s="22" t="s">
        <v>443</v>
      </c>
    </row>
    <row r="154" spans="2:51" s="12" customFormat="1" ht="13.5">
      <c r="B154" s="245"/>
      <c r="C154" s="246"/>
      <c r="D154" s="247" t="s">
        <v>131</v>
      </c>
      <c r="E154" s="248" t="s">
        <v>21</v>
      </c>
      <c r="F154" s="249" t="s">
        <v>347</v>
      </c>
      <c r="G154" s="246"/>
      <c r="H154" s="250">
        <v>2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131</v>
      </c>
      <c r="AU154" s="256" t="s">
        <v>78</v>
      </c>
      <c r="AV154" s="12" t="s">
        <v>78</v>
      </c>
      <c r="AW154" s="12" t="s">
        <v>33</v>
      </c>
      <c r="AX154" s="12" t="s">
        <v>76</v>
      </c>
      <c r="AY154" s="256" t="s">
        <v>122</v>
      </c>
    </row>
    <row r="155" spans="2:65" s="1" customFormat="1" ht="16.5" customHeight="1">
      <c r="B155" s="44"/>
      <c r="C155" s="233" t="s">
        <v>280</v>
      </c>
      <c r="D155" s="233" t="s">
        <v>125</v>
      </c>
      <c r="E155" s="234" t="s">
        <v>444</v>
      </c>
      <c r="F155" s="235" t="s">
        <v>445</v>
      </c>
      <c r="G155" s="236" t="s">
        <v>136</v>
      </c>
      <c r="H155" s="237">
        <v>14</v>
      </c>
      <c r="I155" s="238"/>
      <c r="J155" s="239">
        <f>ROUND(I155*H155,2)</f>
        <v>0</v>
      </c>
      <c r="K155" s="235" t="s">
        <v>21</v>
      </c>
      <c r="L155" s="70"/>
      <c r="M155" s="240" t="s">
        <v>21</v>
      </c>
      <c r="N155" s="241" t="s">
        <v>40</v>
      </c>
      <c r="O155" s="45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2" t="s">
        <v>129</v>
      </c>
      <c r="AT155" s="22" t="s">
        <v>125</v>
      </c>
      <c r="AU155" s="22" t="s">
        <v>78</v>
      </c>
      <c r="AY155" s="22" t="s">
        <v>122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2" t="s">
        <v>76</v>
      </c>
      <c r="BK155" s="244">
        <f>ROUND(I155*H155,2)</f>
        <v>0</v>
      </c>
      <c r="BL155" s="22" t="s">
        <v>129</v>
      </c>
      <c r="BM155" s="22" t="s">
        <v>446</v>
      </c>
    </row>
    <row r="156" spans="2:51" s="12" customFormat="1" ht="13.5">
      <c r="B156" s="245"/>
      <c r="C156" s="246"/>
      <c r="D156" s="247" t="s">
        <v>131</v>
      </c>
      <c r="E156" s="248" t="s">
        <v>21</v>
      </c>
      <c r="F156" s="249" t="s">
        <v>430</v>
      </c>
      <c r="G156" s="246"/>
      <c r="H156" s="250">
        <v>14</v>
      </c>
      <c r="I156" s="251"/>
      <c r="J156" s="246"/>
      <c r="K156" s="246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131</v>
      </c>
      <c r="AU156" s="256" t="s">
        <v>78</v>
      </c>
      <c r="AV156" s="12" t="s">
        <v>78</v>
      </c>
      <c r="AW156" s="12" t="s">
        <v>33</v>
      </c>
      <c r="AX156" s="12" t="s">
        <v>76</v>
      </c>
      <c r="AY156" s="256" t="s">
        <v>122</v>
      </c>
    </row>
    <row r="157" spans="2:65" s="1" customFormat="1" ht="16.5" customHeight="1">
      <c r="B157" s="44"/>
      <c r="C157" s="233" t="s">
        <v>285</v>
      </c>
      <c r="D157" s="233" t="s">
        <v>125</v>
      </c>
      <c r="E157" s="234" t="s">
        <v>447</v>
      </c>
      <c r="F157" s="235" t="s">
        <v>448</v>
      </c>
      <c r="G157" s="236" t="s">
        <v>136</v>
      </c>
      <c r="H157" s="237">
        <v>3</v>
      </c>
      <c r="I157" s="238"/>
      <c r="J157" s="239">
        <f>ROUND(I157*H157,2)</f>
        <v>0</v>
      </c>
      <c r="K157" s="235" t="s">
        <v>21</v>
      </c>
      <c r="L157" s="70"/>
      <c r="M157" s="240" t="s">
        <v>21</v>
      </c>
      <c r="N157" s="241" t="s">
        <v>40</v>
      </c>
      <c r="O157" s="45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2" t="s">
        <v>129</v>
      </c>
      <c r="AT157" s="22" t="s">
        <v>125</v>
      </c>
      <c r="AU157" s="22" t="s">
        <v>78</v>
      </c>
      <c r="AY157" s="22" t="s">
        <v>122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2" t="s">
        <v>76</v>
      </c>
      <c r="BK157" s="244">
        <f>ROUND(I157*H157,2)</f>
        <v>0</v>
      </c>
      <c r="BL157" s="22" t="s">
        <v>129</v>
      </c>
      <c r="BM157" s="22" t="s">
        <v>449</v>
      </c>
    </row>
    <row r="158" spans="2:51" s="12" customFormat="1" ht="13.5">
      <c r="B158" s="245"/>
      <c r="C158" s="246"/>
      <c r="D158" s="247" t="s">
        <v>131</v>
      </c>
      <c r="E158" s="248" t="s">
        <v>21</v>
      </c>
      <c r="F158" s="249" t="s">
        <v>399</v>
      </c>
      <c r="G158" s="246"/>
      <c r="H158" s="250">
        <v>3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131</v>
      </c>
      <c r="AU158" s="256" t="s">
        <v>78</v>
      </c>
      <c r="AV158" s="12" t="s">
        <v>78</v>
      </c>
      <c r="AW158" s="12" t="s">
        <v>33</v>
      </c>
      <c r="AX158" s="12" t="s">
        <v>76</v>
      </c>
      <c r="AY158" s="256" t="s">
        <v>122</v>
      </c>
    </row>
    <row r="159" spans="2:65" s="1" customFormat="1" ht="16.5" customHeight="1">
      <c r="B159" s="44"/>
      <c r="C159" s="233" t="s">
        <v>290</v>
      </c>
      <c r="D159" s="233" t="s">
        <v>125</v>
      </c>
      <c r="E159" s="234" t="s">
        <v>450</v>
      </c>
      <c r="F159" s="235" t="s">
        <v>451</v>
      </c>
      <c r="G159" s="236" t="s">
        <v>136</v>
      </c>
      <c r="H159" s="237">
        <v>3</v>
      </c>
      <c r="I159" s="238"/>
      <c r="J159" s="239">
        <f>ROUND(I159*H159,2)</f>
        <v>0</v>
      </c>
      <c r="K159" s="235" t="s">
        <v>21</v>
      </c>
      <c r="L159" s="70"/>
      <c r="M159" s="240" t="s">
        <v>21</v>
      </c>
      <c r="N159" s="241" t="s">
        <v>40</v>
      </c>
      <c r="O159" s="45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2" t="s">
        <v>129</v>
      </c>
      <c r="AT159" s="22" t="s">
        <v>125</v>
      </c>
      <c r="AU159" s="22" t="s">
        <v>78</v>
      </c>
      <c r="AY159" s="22" t="s">
        <v>122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2" t="s">
        <v>76</v>
      </c>
      <c r="BK159" s="244">
        <f>ROUND(I159*H159,2)</f>
        <v>0</v>
      </c>
      <c r="BL159" s="22" t="s">
        <v>129</v>
      </c>
      <c r="BM159" s="22" t="s">
        <v>452</v>
      </c>
    </row>
    <row r="160" spans="2:51" s="12" customFormat="1" ht="13.5">
      <c r="B160" s="245"/>
      <c r="C160" s="246"/>
      <c r="D160" s="247" t="s">
        <v>131</v>
      </c>
      <c r="E160" s="248" t="s">
        <v>21</v>
      </c>
      <c r="F160" s="249" t="s">
        <v>399</v>
      </c>
      <c r="G160" s="246"/>
      <c r="H160" s="250">
        <v>3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131</v>
      </c>
      <c r="AU160" s="256" t="s">
        <v>78</v>
      </c>
      <c r="AV160" s="12" t="s">
        <v>78</v>
      </c>
      <c r="AW160" s="12" t="s">
        <v>33</v>
      </c>
      <c r="AX160" s="12" t="s">
        <v>76</v>
      </c>
      <c r="AY160" s="256" t="s">
        <v>122</v>
      </c>
    </row>
    <row r="161" spans="2:65" s="1" customFormat="1" ht="16.5" customHeight="1">
      <c r="B161" s="44"/>
      <c r="C161" s="233" t="s">
        <v>295</v>
      </c>
      <c r="D161" s="233" t="s">
        <v>125</v>
      </c>
      <c r="E161" s="234" t="s">
        <v>301</v>
      </c>
      <c r="F161" s="235" t="s">
        <v>127</v>
      </c>
      <c r="G161" s="236" t="s">
        <v>128</v>
      </c>
      <c r="H161" s="237">
        <v>1</v>
      </c>
      <c r="I161" s="238"/>
      <c r="J161" s="239">
        <f>ROUND(I161*H161,2)</f>
        <v>0</v>
      </c>
      <c r="K161" s="235" t="s">
        <v>21</v>
      </c>
      <c r="L161" s="70"/>
      <c r="M161" s="240" t="s">
        <v>21</v>
      </c>
      <c r="N161" s="241" t="s">
        <v>40</v>
      </c>
      <c r="O161" s="45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2" t="s">
        <v>129</v>
      </c>
      <c r="AT161" s="22" t="s">
        <v>125</v>
      </c>
      <c r="AU161" s="22" t="s">
        <v>78</v>
      </c>
      <c r="AY161" s="22" t="s">
        <v>122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2" t="s">
        <v>76</v>
      </c>
      <c r="BK161" s="244">
        <f>ROUND(I161*H161,2)</f>
        <v>0</v>
      </c>
      <c r="BL161" s="22" t="s">
        <v>129</v>
      </c>
      <c r="BM161" s="22" t="s">
        <v>453</v>
      </c>
    </row>
    <row r="162" spans="2:51" s="12" customFormat="1" ht="13.5">
      <c r="B162" s="245"/>
      <c r="C162" s="246"/>
      <c r="D162" s="247" t="s">
        <v>131</v>
      </c>
      <c r="E162" s="248" t="s">
        <v>21</v>
      </c>
      <c r="F162" s="249" t="s">
        <v>384</v>
      </c>
      <c r="G162" s="246"/>
      <c r="H162" s="250">
        <v>1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131</v>
      </c>
      <c r="AU162" s="256" t="s">
        <v>78</v>
      </c>
      <c r="AV162" s="12" t="s">
        <v>78</v>
      </c>
      <c r="AW162" s="12" t="s">
        <v>33</v>
      </c>
      <c r="AX162" s="12" t="s">
        <v>76</v>
      </c>
      <c r="AY162" s="256" t="s">
        <v>122</v>
      </c>
    </row>
    <row r="163" spans="2:65" s="1" customFormat="1" ht="16.5" customHeight="1">
      <c r="B163" s="44"/>
      <c r="C163" s="233" t="s">
        <v>300</v>
      </c>
      <c r="D163" s="233" t="s">
        <v>125</v>
      </c>
      <c r="E163" s="234" t="s">
        <v>304</v>
      </c>
      <c r="F163" s="235" t="s">
        <v>305</v>
      </c>
      <c r="G163" s="236" t="s">
        <v>128</v>
      </c>
      <c r="H163" s="237">
        <v>7</v>
      </c>
      <c r="I163" s="238"/>
      <c r="J163" s="239">
        <f>ROUND(I163*H163,2)</f>
        <v>0</v>
      </c>
      <c r="K163" s="235" t="s">
        <v>21</v>
      </c>
      <c r="L163" s="70"/>
      <c r="M163" s="240" t="s">
        <v>21</v>
      </c>
      <c r="N163" s="241" t="s">
        <v>40</v>
      </c>
      <c r="O163" s="45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2" t="s">
        <v>129</v>
      </c>
      <c r="AT163" s="22" t="s">
        <v>125</v>
      </c>
      <c r="AU163" s="22" t="s">
        <v>78</v>
      </c>
      <c r="AY163" s="22" t="s">
        <v>122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2" t="s">
        <v>76</v>
      </c>
      <c r="BK163" s="244">
        <f>ROUND(I163*H163,2)</f>
        <v>0</v>
      </c>
      <c r="BL163" s="22" t="s">
        <v>129</v>
      </c>
      <c r="BM163" s="22" t="s">
        <v>454</v>
      </c>
    </row>
    <row r="164" spans="2:51" s="12" customFormat="1" ht="13.5">
      <c r="B164" s="245"/>
      <c r="C164" s="246"/>
      <c r="D164" s="247" t="s">
        <v>131</v>
      </c>
      <c r="E164" s="248" t="s">
        <v>21</v>
      </c>
      <c r="F164" s="249" t="s">
        <v>343</v>
      </c>
      <c r="G164" s="246"/>
      <c r="H164" s="250">
        <v>7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131</v>
      </c>
      <c r="AU164" s="256" t="s">
        <v>78</v>
      </c>
      <c r="AV164" s="12" t="s">
        <v>78</v>
      </c>
      <c r="AW164" s="12" t="s">
        <v>33</v>
      </c>
      <c r="AX164" s="12" t="s">
        <v>76</v>
      </c>
      <c r="AY164" s="256" t="s">
        <v>122</v>
      </c>
    </row>
    <row r="165" spans="2:65" s="1" customFormat="1" ht="16.5" customHeight="1">
      <c r="B165" s="44"/>
      <c r="C165" s="233" t="s">
        <v>303</v>
      </c>
      <c r="D165" s="233" t="s">
        <v>125</v>
      </c>
      <c r="E165" s="234" t="s">
        <v>309</v>
      </c>
      <c r="F165" s="235" t="s">
        <v>310</v>
      </c>
      <c r="G165" s="236" t="s">
        <v>128</v>
      </c>
      <c r="H165" s="237">
        <v>9</v>
      </c>
      <c r="I165" s="238"/>
      <c r="J165" s="239">
        <f>ROUND(I165*H165,2)</f>
        <v>0</v>
      </c>
      <c r="K165" s="235" t="s">
        <v>21</v>
      </c>
      <c r="L165" s="70"/>
      <c r="M165" s="240" t="s">
        <v>21</v>
      </c>
      <c r="N165" s="241" t="s">
        <v>40</v>
      </c>
      <c r="O165" s="45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2" t="s">
        <v>129</v>
      </c>
      <c r="AT165" s="22" t="s">
        <v>125</v>
      </c>
      <c r="AU165" s="22" t="s">
        <v>78</v>
      </c>
      <c r="AY165" s="22" t="s">
        <v>122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2" t="s">
        <v>76</v>
      </c>
      <c r="BK165" s="244">
        <f>ROUND(I165*H165,2)</f>
        <v>0</v>
      </c>
      <c r="BL165" s="22" t="s">
        <v>129</v>
      </c>
      <c r="BM165" s="22" t="s">
        <v>455</v>
      </c>
    </row>
    <row r="166" spans="2:51" s="12" customFormat="1" ht="13.5">
      <c r="B166" s="245"/>
      <c r="C166" s="246"/>
      <c r="D166" s="247" t="s">
        <v>131</v>
      </c>
      <c r="E166" s="248" t="s">
        <v>21</v>
      </c>
      <c r="F166" s="249" t="s">
        <v>456</v>
      </c>
      <c r="G166" s="246"/>
      <c r="H166" s="250">
        <v>9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131</v>
      </c>
      <c r="AU166" s="256" t="s">
        <v>78</v>
      </c>
      <c r="AV166" s="12" t="s">
        <v>78</v>
      </c>
      <c r="AW166" s="12" t="s">
        <v>33</v>
      </c>
      <c r="AX166" s="12" t="s">
        <v>76</v>
      </c>
      <c r="AY166" s="256" t="s">
        <v>122</v>
      </c>
    </row>
    <row r="167" spans="2:65" s="1" customFormat="1" ht="16.5" customHeight="1">
      <c r="B167" s="44"/>
      <c r="C167" s="233" t="s">
        <v>308</v>
      </c>
      <c r="D167" s="233" t="s">
        <v>125</v>
      </c>
      <c r="E167" s="234" t="s">
        <v>314</v>
      </c>
      <c r="F167" s="235" t="s">
        <v>315</v>
      </c>
      <c r="G167" s="236" t="s">
        <v>128</v>
      </c>
      <c r="H167" s="237">
        <v>1</v>
      </c>
      <c r="I167" s="238"/>
      <c r="J167" s="239">
        <f>ROUND(I167*H167,2)</f>
        <v>0</v>
      </c>
      <c r="K167" s="235" t="s">
        <v>21</v>
      </c>
      <c r="L167" s="70"/>
      <c r="M167" s="240" t="s">
        <v>21</v>
      </c>
      <c r="N167" s="241" t="s">
        <v>40</v>
      </c>
      <c r="O167" s="45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2" t="s">
        <v>129</v>
      </c>
      <c r="AT167" s="22" t="s">
        <v>125</v>
      </c>
      <c r="AU167" s="22" t="s">
        <v>78</v>
      </c>
      <c r="AY167" s="22" t="s">
        <v>122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2" t="s">
        <v>76</v>
      </c>
      <c r="BK167" s="244">
        <f>ROUND(I167*H167,2)</f>
        <v>0</v>
      </c>
      <c r="BL167" s="22" t="s">
        <v>129</v>
      </c>
      <c r="BM167" s="22" t="s">
        <v>457</v>
      </c>
    </row>
    <row r="168" spans="2:51" s="12" customFormat="1" ht="13.5">
      <c r="B168" s="245"/>
      <c r="C168" s="246"/>
      <c r="D168" s="247" t="s">
        <v>131</v>
      </c>
      <c r="E168" s="248" t="s">
        <v>21</v>
      </c>
      <c r="F168" s="249" t="s">
        <v>384</v>
      </c>
      <c r="G168" s="246"/>
      <c r="H168" s="250">
        <v>1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131</v>
      </c>
      <c r="AU168" s="256" t="s">
        <v>78</v>
      </c>
      <c r="AV168" s="12" t="s">
        <v>78</v>
      </c>
      <c r="AW168" s="12" t="s">
        <v>33</v>
      </c>
      <c r="AX168" s="12" t="s">
        <v>76</v>
      </c>
      <c r="AY168" s="256" t="s">
        <v>122</v>
      </c>
    </row>
    <row r="169" spans="2:65" s="1" customFormat="1" ht="16.5" customHeight="1">
      <c r="B169" s="44"/>
      <c r="C169" s="233" t="s">
        <v>313</v>
      </c>
      <c r="D169" s="233" t="s">
        <v>125</v>
      </c>
      <c r="E169" s="234" t="s">
        <v>458</v>
      </c>
      <c r="F169" s="235" t="s">
        <v>459</v>
      </c>
      <c r="G169" s="236" t="s">
        <v>136</v>
      </c>
      <c r="H169" s="237">
        <v>1</v>
      </c>
      <c r="I169" s="238"/>
      <c r="J169" s="239">
        <f>ROUND(I169*H169,2)</f>
        <v>0</v>
      </c>
      <c r="K169" s="235" t="s">
        <v>21</v>
      </c>
      <c r="L169" s="70"/>
      <c r="M169" s="240" t="s">
        <v>21</v>
      </c>
      <c r="N169" s="241" t="s">
        <v>40</v>
      </c>
      <c r="O169" s="45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2" t="s">
        <v>129</v>
      </c>
      <c r="AT169" s="22" t="s">
        <v>125</v>
      </c>
      <c r="AU169" s="22" t="s">
        <v>78</v>
      </c>
      <c r="AY169" s="22" t="s">
        <v>122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2" t="s">
        <v>76</v>
      </c>
      <c r="BK169" s="244">
        <f>ROUND(I169*H169,2)</f>
        <v>0</v>
      </c>
      <c r="BL169" s="22" t="s">
        <v>129</v>
      </c>
      <c r="BM169" s="22" t="s">
        <v>460</v>
      </c>
    </row>
    <row r="170" spans="2:51" s="12" customFormat="1" ht="13.5">
      <c r="B170" s="245"/>
      <c r="C170" s="246"/>
      <c r="D170" s="247" t="s">
        <v>131</v>
      </c>
      <c r="E170" s="248" t="s">
        <v>21</v>
      </c>
      <c r="F170" s="249" t="s">
        <v>384</v>
      </c>
      <c r="G170" s="246"/>
      <c r="H170" s="250">
        <v>1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131</v>
      </c>
      <c r="AU170" s="256" t="s">
        <v>78</v>
      </c>
      <c r="AV170" s="12" t="s">
        <v>78</v>
      </c>
      <c r="AW170" s="12" t="s">
        <v>33</v>
      </c>
      <c r="AX170" s="12" t="s">
        <v>76</v>
      </c>
      <c r="AY170" s="256" t="s">
        <v>122</v>
      </c>
    </row>
    <row r="171" spans="2:65" s="1" customFormat="1" ht="16.5" customHeight="1">
      <c r="B171" s="44"/>
      <c r="C171" s="233" t="s">
        <v>317</v>
      </c>
      <c r="D171" s="233" t="s">
        <v>125</v>
      </c>
      <c r="E171" s="234" t="s">
        <v>322</v>
      </c>
      <c r="F171" s="235" t="s">
        <v>323</v>
      </c>
      <c r="G171" s="236" t="s">
        <v>136</v>
      </c>
      <c r="H171" s="237">
        <v>1</v>
      </c>
      <c r="I171" s="238"/>
      <c r="J171" s="239">
        <f>ROUND(I171*H171,2)</f>
        <v>0</v>
      </c>
      <c r="K171" s="235" t="s">
        <v>21</v>
      </c>
      <c r="L171" s="70"/>
      <c r="M171" s="240" t="s">
        <v>21</v>
      </c>
      <c r="N171" s="241" t="s">
        <v>40</v>
      </c>
      <c r="O171" s="45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2" t="s">
        <v>129</v>
      </c>
      <c r="AT171" s="22" t="s">
        <v>125</v>
      </c>
      <c r="AU171" s="22" t="s">
        <v>78</v>
      </c>
      <c r="AY171" s="22" t="s">
        <v>122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2" t="s">
        <v>76</v>
      </c>
      <c r="BK171" s="244">
        <f>ROUND(I171*H171,2)</f>
        <v>0</v>
      </c>
      <c r="BL171" s="22" t="s">
        <v>129</v>
      </c>
      <c r="BM171" s="22" t="s">
        <v>461</v>
      </c>
    </row>
    <row r="172" spans="2:51" s="12" customFormat="1" ht="13.5">
      <c r="B172" s="245"/>
      <c r="C172" s="246"/>
      <c r="D172" s="247" t="s">
        <v>131</v>
      </c>
      <c r="E172" s="248" t="s">
        <v>21</v>
      </c>
      <c r="F172" s="249" t="s">
        <v>384</v>
      </c>
      <c r="G172" s="246"/>
      <c r="H172" s="250">
        <v>1</v>
      </c>
      <c r="I172" s="251"/>
      <c r="J172" s="246"/>
      <c r="K172" s="246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131</v>
      </c>
      <c r="AU172" s="256" t="s">
        <v>78</v>
      </c>
      <c r="AV172" s="12" t="s">
        <v>78</v>
      </c>
      <c r="AW172" s="12" t="s">
        <v>33</v>
      </c>
      <c r="AX172" s="12" t="s">
        <v>76</v>
      </c>
      <c r="AY172" s="256" t="s">
        <v>122</v>
      </c>
    </row>
    <row r="173" spans="2:65" s="1" customFormat="1" ht="16.5" customHeight="1">
      <c r="B173" s="44"/>
      <c r="C173" s="233" t="s">
        <v>321</v>
      </c>
      <c r="D173" s="233" t="s">
        <v>125</v>
      </c>
      <c r="E173" s="234" t="s">
        <v>462</v>
      </c>
      <c r="F173" s="235" t="s">
        <v>463</v>
      </c>
      <c r="G173" s="236" t="s">
        <v>136</v>
      </c>
      <c r="H173" s="237">
        <v>1</v>
      </c>
      <c r="I173" s="238"/>
      <c r="J173" s="239">
        <f>ROUND(I173*H173,2)</f>
        <v>0</v>
      </c>
      <c r="K173" s="235" t="s">
        <v>21</v>
      </c>
      <c r="L173" s="70"/>
      <c r="M173" s="240" t="s">
        <v>21</v>
      </c>
      <c r="N173" s="241" t="s">
        <v>40</v>
      </c>
      <c r="O173" s="45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2" t="s">
        <v>129</v>
      </c>
      <c r="AT173" s="22" t="s">
        <v>125</v>
      </c>
      <c r="AU173" s="22" t="s">
        <v>78</v>
      </c>
      <c r="AY173" s="22" t="s">
        <v>122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2" t="s">
        <v>76</v>
      </c>
      <c r="BK173" s="244">
        <f>ROUND(I173*H173,2)</f>
        <v>0</v>
      </c>
      <c r="BL173" s="22" t="s">
        <v>129</v>
      </c>
      <c r="BM173" s="22" t="s">
        <v>464</v>
      </c>
    </row>
    <row r="174" spans="2:51" s="12" customFormat="1" ht="13.5">
      <c r="B174" s="245"/>
      <c r="C174" s="246"/>
      <c r="D174" s="247" t="s">
        <v>131</v>
      </c>
      <c r="E174" s="248" t="s">
        <v>21</v>
      </c>
      <c r="F174" s="249" t="s">
        <v>384</v>
      </c>
      <c r="G174" s="246"/>
      <c r="H174" s="250">
        <v>1</v>
      </c>
      <c r="I174" s="251"/>
      <c r="J174" s="246"/>
      <c r="K174" s="246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131</v>
      </c>
      <c r="AU174" s="256" t="s">
        <v>78</v>
      </c>
      <c r="AV174" s="12" t="s">
        <v>78</v>
      </c>
      <c r="AW174" s="12" t="s">
        <v>33</v>
      </c>
      <c r="AX174" s="12" t="s">
        <v>76</v>
      </c>
      <c r="AY174" s="256" t="s">
        <v>122</v>
      </c>
    </row>
    <row r="175" spans="2:65" s="1" customFormat="1" ht="16.5" customHeight="1">
      <c r="B175" s="44"/>
      <c r="C175" s="233" t="s">
        <v>325</v>
      </c>
      <c r="D175" s="233" t="s">
        <v>125</v>
      </c>
      <c r="E175" s="234" t="s">
        <v>326</v>
      </c>
      <c r="F175" s="235" t="s">
        <v>327</v>
      </c>
      <c r="G175" s="236" t="s">
        <v>136</v>
      </c>
      <c r="H175" s="237">
        <v>1</v>
      </c>
      <c r="I175" s="238"/>
      <c r="J175" s="239">
        <f>ROUND(I175*H175,2)</f>
        <v>0</v>
      </c>
      <c r="K175" s="235" t="s">
        <v>21</v>
      </c>
      <c r="L175" s="70"/>
      <c r="M175" s="240" t="s">
        <v>21</v>
      </c>
      <c r="N175" s="241" t="s">
        <v>40</v>
      </c>
      <c r="O175" s="45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2" t="s">
        <v>129</v>
      </c>
      <c r="AT175" s="22" t="s">
        <v>125</v>
      </c>
      <c r="AU175" s="22" t="s">
        <v>78</v>
      </c>
      <c r="AY175" s="22" t="s">
        <v>122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2" t="s">
        <v>76</v>
      </c>
      <c r="BK175" s="244">
        <f>ROUND(I175*H175,2)</f>
        <v>0</v>
      </c>
      <c r="BL175" s="22" t="s">
        <v>129</v>
      </c>
      <c r="BM175" s="22" t="s">
        <v>465</v>
      </c>
    </row>
    <row r="176" spans="2:51" s="12" customFormat="1" ht="13.5">
      <c r="B176" s="245"/>
      <c r="C176" s="246"/>
      <c r="D176" s="247" t="s">
        <v>131</v>
      </c>
      <c r="E176" s="248" t="s">
        <v>21</v>
      </c>
      <c r="F176" s="249" t="s">
        <v>384</v>
      </c>
      <c r="G176" s="246"/>
      <c r="H176" s="250">
        <v>1</v>
      </c>
      <c r="I176" s="251"/>
      <c r="J176" s="246"/>
      <c r="K176" s="246"/>
      <c r="L176" s="252"/>
      <c r="M176" s="261"/>
      <c r="N176" s="262"/>
      <c r="O176" s="262"/>
      <c r="P176" s="262"/>
      <c r="Q176" s="262"/>
      <c r="R176" s="262"/>
      <c r="S176" s="262"/>
      <c r="T176" s="263"/>
      <c r="AT176" s="256" t="s">
        <v>131</v>
      </c>
      <c r="AU176" s="256" t="s">
        <v>78</v>
      </c>
      <c r="AV176" s="12" t="s">
        <v>78</v>
      </c>
      <c r="AW176" s="12" t="s">
        <v>33</v>
      </c>
      <c r="AX176" s="12" t="s">
        <v>76</v>
      </c>
      <c r="AY176" s="256" t="s">
        <v>122</v>
      </c>
    </row>
    <row r="177" spans="2:12" s="1" customFormat="1" ht="6.95" customHeight="1">
      <c r="B177" s="65"/>
      <c r="C177" s="66"/>
      <c r="D177" s="66"/>
      <c r="E177" s="66"/>
      <c r="F177" s="66"/>
      <c r="G177" s="66"/>
      <c r="H177" s="66"/>
      <c r="I177" s="176"/>
      <c r="J177" s="66"/>
      <c r="K177" s="66"/>
      <c r="L177" s="70"/>
    </row>
  </sheetData>
  <sheetProtection password="CC35" sheet="1" objects="1" scenarios="1" formatColumns="0" formatRows="0" autoFilter="0"/>
  <autoFilter ref="C83:K17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89</v>
      </c>
      <c r="G1" s="149" t="s">
        <v>90</v>
      </c>
      <c r="H1" s="149"/>
      <c r="I1" s="150"/>
      <c r="J1" s="149" t="s">
        <v>91</v>
      </c>
      <c r="K1" s="148" t="s">
        <v>92</v>
      </c>
      <c r="L1" s="149" t="s">
        <v>93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ELEKTRICKÁ INSTALACE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95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96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97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466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ROUND(J86,2)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ROUND(SUM(BE86:BE93),2)</f>
        <v>0</v>
      </c>
      <c r="G32" s="45"/>
      <c r="H32" s="45"/>
      <c r="I32" s="168">
        <v>0.21</v>
      </c>
      <c r="J32" s="167">
        <f>ROUND(ROUND((SUM(BE86:BE93)),2)*I32,2)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ROUND(SUM(BF86:BF93),2)</f>
        <v>0</v>
      </c>
      <c r="G33" s="45"/>
      <c r="H33" s="45"/>
      <c r="I33" s="168">
        <v>0.15</v>
      </c>
      <c r="J33" s="167">
        <f>ROUND(ROUND((SUM(BF86:BF93)),2)*I33,2)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ROUND(SUM(BG86:BG93),2)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ROUND(SUM(BH86:BH93),2)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ROUND(SUM(BI86:BI93),2)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99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ELEKTRICKÁ INSTALACE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95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96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97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10 VRN - SO 01 Budova - Revitalizace výrobního areálu bývalé cihelny - způsobilé výdaje - ELEKTRICKÁ INSTALAC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100</v>
      </c>
      <c r="D58" s="169"/>
      <c r="E58" s="169"/>
      <c r="F58" s="169"/>
      <c r="G58" s="169"/>
      <c r="H58" s="169"/>
      <c r="I58" s="183"/>
      <c r="J58" s="184" t="s">
        <v>101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102</v>
      </c>
      <c r="D60" s="45"/>
      <c r="E60" s="45"/>
      <c r="F60" s="45"/>
      <c r="G60" s="45"/>
      <c r="H60" s="45"/>
      <c r="I60" s="154"/>
      <c r="J60" s="165">
        <f>J86</f>
        <v>0</v>
      </c>
      <c r="K60" s="49"/>
      <c r="AU60" s="22" t="s">
        <v>103</v>
      </c>
    </row>
    <row r="61" spans="2:11" s="8" customFormat="1" ht="24.95" customHeight="1">
      <c r="B61" s="187"/>
      <c r="C61" s="188"/>
      <c r="D61" s="189" t="s">
        <v>467</v>
      </c>
      <c r="E61" s="190"/>
      <c r="F61" s="190"/>
      <c r="G61" s="190"/>
      <c r="H61" s="190"/>
      <c r="I61" s="191"/>
      <c r="J61" s="192">
        <f>J87</f>
        <v>0</v>
      </c>
      <c r="K61" s="193"/>
    </row>
    <row r="62" spans="2:11" s="9" customFormat="1" ht="19.9" customHeight="1">
      <c r="B62" s="194"/>
      <c r="C62" s="195"/>
      <c r="D62" s="196" t="s">
        <v>468</v>
      </c>
      <c r="E62" s="197"/>
      <c r="F62" s="197"/>
      <c r="G62" s="197"/>
      <c r="H62" s="197"/>
      <c r="I62" s="198"/>
      <c r="J62" s="199">
        <f>J88</f>
        <v>0</v>
      </c>
      <c r="K62" s="200"/>
    </row>
    <row r="63" spans="2:11" s="9" customFormat="1" ht="19.9" customHeight="1">
      <c r="B63" s="194"/>
      <c r="C63" s="195"/>
      <c r="D63" s="196" t="s">
        <v>469</v>
      </c>
      <c r="E63" s="197"/>
      <c r="F63" s="197"/>
      <c r="G63" s="197"/>
      <c r="H63" s="197"/>
      <c r="I63" s="198"/>
      <c r="J63" s="199">
        <f>J90</f>
        <v>0</v>
      </c>
      <c r="K63" s="200"/>
    </row>
    <row r="64" spans="2:11" s="9" customFormat="1" ht="19.9" customHeight="1">
      <c r="B64" s="194"/>
      <c r="C64" s="195"/>
      <c r="D64" s="196" t="s">
        <v>470</v>
      </c>
      <c r="E64" s="197"/>
      <c r="F64" s="197"/>
      <c r="G64" s="197"/>
      <c r="H64" s="197"/>
      <c r="I64" s="198"/>
      <c r="J64" s="199">
        <f>J92</f>
        <v>0</v>
      </c>
      <c r="K64" s="200"/>
    </row>
    <row r="65" spans="2:11" s="1" customFormat="1" ht="21.8" customHeight="1">
      <c r="B65" s="44"/>
      <c r="C65" s="45"/>
      <c r="D65" s="45"/>
      <c r="E65" s="45"/>
      <c r="F65" s="45"/>
      <c r="G65" s="45"/>
      <c r="H65" s="45"/>
      <c r="I65" s="154"/>
      <c r="J65" s="45"/>
      <c r="K65" s="49"/>
    </row>
    <row r="66" spans="2:11" s="1" customFormat="1" ht="6.95" customHeight="1">
      <c r="B66" s="65"/>
      <c r="C66" s="66"/>
      <c r="D66" s="66"/>
      <c r="E66" s="66"/>
      <c r="F66" s="66"/>
      <c r="G66" s="66"/>
      <c r="H66" s="66"/>
      <c r="I66" s="176"/>
      <c r="J66" s="66"/>
      <c r="K66" s="67"/>
    </row>
    <row r="70" spans="2:12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69"/>
      <c r="L70" s="70"/>
    </row>
    <row r="71" spans="2:12" s="1" customFormat="1" ht="36.95" customHeight="1">
      <c r="B71" s="44"/>
      <c r="C71" s="71" t="s">
        <v>106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201"/>
      <c r="J72" s="72"/>
      <c r="K72" s="72"/>
      <c r="L72" s="70"/>
    </row>
    <row r="73" spans="2:12" s="1" customFormat="1" ht="14.4" customHeight="1">
      <c r="B73" s="44"/>
      <c r="C73" s="74" t="s">
        <v>18</v>
      </c>
      <c r="D73" s="72"/>
      <c r="E73" s="72"/>
      <c r="F73" s="72"/>
      <c r="G73" s="72"/>
      <c r="H73" s="72"/>
      <c r="I73" s="201"/>
      <c r="J73" s="72"/>
      <c r="K73" s="72"/>
      <c r="L73" s="70"/>
    </row>
    <row r="74" spans="2:12" s="1" customFormat="1" ht="16.5" customHeight="1">
      <c r="B74" s="44"/>
      <c r="C74" s="72"/>
      <c r="D74" s="72"/>
      <c r="E74" s="202" t="str">
        <f>E7</f>
        <v>Revitalizace výrobního areálu bývalé cihelny v. kat. úz. Krčín- výběrové řízení ELEKTRICKÁ INSTALACE</v>
      </c>
      <c r="F74" s="74"/>
      <c r="G74" s="74"/>
      <c r="H74" s="74"/>
      <c r="I74" s="201"/>
      <c r="J74" s="72"/>
      <c r="K74" s="72"/>
      <c r="L74" s="70"/>
    </row>
    <row r="75" spans="2:12" ht="13.5">
      <c r="B75" s="26"/>
      <c r="C75" s="74" t="s">
        <v>95</v>
      </c>
      <c r="D75" s="203"/>
      <c r="E75" s="203"/>
      <c r="F75" s="203"/>
      <c r="G75" s="203"/>
      <c r="H75" s="203"/>
      <c r="I75" s="146"/>
      <c r="J75" s="203"/>
      <c r="K75" s="203"/>
      <c r="L75" s="204"/>
    </row>
    <row r="76" spans="2:12" s="1" customFormat="1" ht="16.5" customHeight="1">
      <c r="B76" s="44"/>
      <c r="C76" s="72"/>
      <c r="D76" s="72"/>
      <c r="E76" s="202" t="s">
        <v>96</v>
      </c>
      <c r="F76" s="72"/>
      <c r="G76" s="72"/>
      <c r="H76" s="72"/>
      <c r="I76" s="201"/>
      <c r="J76" s="72"/>
      <c r="K76" s="72"/>
      <c r="L76" s="70"/>
    </row>
    <row r="77" spans="2:12" s="1" customFormat="1" ht="14.4" customHeight="1">
      <c r="B77" s="44"/>
      <c r="C77" s="74" t="s">
        <v>97</v>
      </c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7.25" customHeight="1">
      <c r="B78" s="44"/>
      <c r="C78" s="72"/>
      <c r="D78" s="72"/>
      <c r="E78" s="80" t="str">
        <f>E11</f>
        <v>SO 10 VRN - SO 01 Budova - Revitalizace výrobního areálu bývalé cihelny - způsobilé výdaje - ELEKTRICKÁ INSTALAC</v>
      </c>
      <c r="F78" s="72"/>
      <c r="G78" s="72"/>
      <c r="H78" s="72"/>
      <c r="I78" s="201"/>
      <c r="J78" s="72"/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8" customHeight="1">
      <c r="B80" s="44"/>
      <c r="C80" s="74" t="s">
        <v>23</v>
      </c>
      <c r="D80" s="72"/>
      <c r="E80" s="72"/>
      <c r="F80" s="205" t="str">
        <f>F14</f>
        <v xml:space="preserve"> </v>
      </c>
      <c r="G80" s="72"/>
      <c r="H80" s="72"/>
      <c r="I80" s="206" t="s">
        <v>25</v>
      </c>
      <c r="J80" s="83" t="str">
        <f>IF(J14="","",J14)</f>
        <v>12. 12. 2018</v>
      </c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201"/>
      <c r="J81" s="72"/>
      <c r="K81" s="72"/>
      <c r="L81" s="70"/>
    </row>
    <row r="82" spans="2:12" s="1" customFormat="1" ht="13.5">
      <c r="B82" s="44"/>
      <c r="C82" s="74" t="s">
        <v>27</v>
      </c>
      <c r="D82" s="72"/>
      <c r="E82" s="72"/>
      <c r="F82" s="205" t="str">
        <f>E17</f>
        <v xml:space="preserve"> </v>
      </c>
      <c r="G82" s="72"/>
      <c r="H82" s="72"/>
      <c r="I82" s="206" t="s">
        <v>32</v>
      </c>
      <c r="J82" s="205" t="str">
        <f>E23</f>
        <v xml:space="preserve"> </v>
      </c>
      <c r="K82" s="72"/>
      <c r="L82" s="70"/>
    </row>
    <row r="83" spans="2:12" s="1" customFormat="1" ht="14.4" customHeight="1">
      <c r="B83" s="44"/>
      <c r="C83" s="74" t="s">
        <v>30</v>
      </c>
      <c r="D83" s="72"/>
      <c r="E83" s="72"/>
      <c r="F83" s="205" t="str">
        <f>IF(E20="","",E20)</f>
        <v/>
      </c>
      <c r="G83" s="72"/>
      <c r="H83" s="72"/>
      <c r="I83" s="201"/>
      <c r="J83" s="72"/>
      <c r="K83" s="72"/>
      <c r="L83" s="70"/>
    </row>
    <row r="84" spans="2:12" s="1" customFormat="1" ht="10.3" customHeight="1">
      <c r="B84" s="44"/>
      <c r="C84" s="72"/>
      <c r="D84" s="72"/>
      <c r="E84" s="72"/>
      <c r="F84" s="72"/>
      <c r="G84" s="72"/>
      <c r="H84" s="72"/>
      <c r="I84" s="201"/>
      <c r="J84" s="72"/>
      <c r="K84" s="72"/>
      <c r="L84" s="70"/>
    </row>
    <row r="85" spans="2:20" s="10" customFormat="1" ht="29.25" customHeight="1">
      <c r="B85" s="207"/>
      <c r="C85" s="208" t="s">
        <v>107</v>
      </c>
      <c r="D85" s="209" t="s">
        <v>54</v>
      </c>
      <c r="E85" s="209" t="s">
        <v>50</v>
      </c>
      <c r="F85" s="209" t="s">
        <v>108</v>
      </c>
      <c r="G85" s="209" t="s">
        <v>109</v>
      </c>
      <c r="H85" s="209" t="s">
        <v>110</v>
      </c>
      <c r="I85" s="210" t="s">
        <v>111</v>
      </c>
      <c r="J85" s="209" t="s">
        <v>101</v>
      </c>
      <c r="K85" s="211" t="s">
        <v>112</v>
      </c>
      <c r="L85" s="212"/>
      <c r="M85" s="100" t="s">
        <v>113</v>
      </c>
      <c r="N85" s="101" t="s">
        <v>39</v>
      </c>
      <c r="O85" s="101" t="s">
        <v>114</v>
      </c>
      <c r="P85" s="101" t="s">
        <v>115</v>
      </c>
      <c r="Q85" s="101" t="s">
        <v>116</v>
      </c>
      <c r="R85" s="101" t="s">
        <v>117</v>
      </c>
      <c r="S85" s="101" t="s">
        <v>118</v>
      </c>
      <c r="T85" s="102" t="s">
        <v>119</v>
      </c>
    </row>
    <row r="86" spans="2:63" s="1" customFormat="1" ht="29.25" customHeight="1">
      <c r="B86" s="44"/>
      <c r="C86" s="106" t="s">
        <v>102</v>
      </c>
      <c r="D86" s="72"/>
      <c r="E86" s="72"/>
      <c r="F86" s="72"/>
      <c r="G86" s="72"/>
      <c r="H86" s="72"/>
      <c r="I86" s="201"/>
      <c r="J86" s="213">
        <f>BK86</f>
        <v>0</v>
      </c>
      <c r="K86" s="72"/>
      <c r="L86" s="70"/>
      <c r="M86" s="103"/>
      <c r="N86" s="104"/>
      <c r="O86" s="104"/>
      <c r="P86" s="214">
        <f>P87</f>
        <v>0</v>
      </c>
      <c r="Q86" s="104"/>
      <c r="R86" s="214">
        <f>R87</f>
        <v>0</v>
      </c>
      <c r="S86" s="104"/>
      <c r="T86" s="215">
        <f>T87</f>
        <v>0</v>
      </c>
      <c r="AT86" s="22" t="s">
        <v>68</v>
      </c>
      <c r="AU86" s="22" t="s">
        <v>103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68</v>
      </c>
      <c r="E87" s="220" t="s">
        <v>471</v>
      </c>
      <c r="F87" s="220" t="s">
        <v>472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P88+P90+P92</f>
        <v>0</v>
      </c>
      <c r="Q87" s="225"/>
      <c r="R87" s="226">
        <f>R88+R90+R92</f>
        <v>0</v>
      </c>
      <c r="S87" s="225"/>
      <c r="T87" s="227">
        <f>T88+T90+T92</f>
        <v>0</v>
      </c>
      <c r="AR87" s="228" t="s">
        <v>144</v>
      </c>
      <c r="AT87" s="229" t="s">
        <v>68</v>
      </c>
      <c r="AU87" s="229" t="s">
        <v>69</v>
      </c>
      <c r="AY87" s="228" t="s">
        <v>122</v>
      </c>
      <c r="BK87" s="230">
        <f>BK88+BK90+BK92</f>
        <v>0</v>
      </c>
    </row>
    <row r="88" spans="2:63" s="11" customFormat="1" ht="19.9" customHeight="1">
      <c r="B88" s="217"/>
      <c r="C88" s="218"/>
      <c r="D88" s="219" t="s">
        <v>68</v>
      </c>
      <c r="E88" s="231" t="s">
        <v>473</v>
      </c>
      <c r="F88" s="231" t="s">
        <v>474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P89</f>
        <v>0</v>
      </c>
      <c r="Q88" s="225"/>
      <c r="R88" s="226">
        <f>R89</f>
        <v>0</v>
      </c>
      <c r="S88" s="225"/>
      <c r="T88" s="227">
        <f>T89</f>
        <v>0</v>
      </c>
      <c r="AR88" s="228" t="s">
        <v>144</v>
      </c>
      <c r="AT88" s="229" t="s">
        <v>68</v>
      </c>
      <c r="AU88" s="229" t="s">
        <v>76</v>
      </c>
      <c r="AY88" s="228" t="s">
        <v>122</v>
      </c>
      <c r="BK88" s="230">
        <f>BK89</f>
        <v>0</v>
      </c>
    </row>
    <row r="89" spans="2:65" s="1" customFormat="1" ht="16.5" customHeight="1">
      <c r="B89" s="44"/>
      <c r="C89" s="233" t="s">
        <v>76</v>
      </c>
      <c r="D89" s="233" t="s">
        <v>125</v>
      </c>
      <c r="E89" s="234" t="s">
        <v>475</v>
      </c>
      <c r="F89" s="235" t="s">
        <v>476</v>
      </c>
      <c r="G89" s="236" t="s">
        <v>477</v>
      </c>
      <c r="H89" s="237">
        <v>0.1</v>
      </c>
      <c r="I89" s="238"/>
      <c r="J89" s="239">
        <f>ROUND(I89*H89,2)</f>
        <v>0</v>
      </c>
      <c r="K89" s="235" t="s">
        <v>478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479</v>
      </c>
      <c r="AT89" s="22" t="s">
        <v>125</v>
      </c>
      <c r="AU89" s="22" t="s">
        <v>78</v>
      </c>
      <c r="AY89" s="22" t="s">
        <v>122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479</v>
      </c>
      <c r="BM89" s="22" t="s">
        <v>480</v>
      </c>
    </row>
    <row r="90" spans="2:63" s="11" customFormat="1" ht="29.85" customHeight="1">
      <c r="B90" s="217"/>
      <c r="C90" s="218"/>
      <c r="D90" s="219" t="s">
        <v>68</v>
      </c>
      <c r="E90" s="231" t="s">
        <v>481</v>
      </c>
      <c r="F90" s="231" t="s">
        <v>482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P91</f>
        <v>0</v>
      </c>
      <c r="Q90" s="225"/>
      <c r="R90" s="226">
        <f>R91</f>
        <v>0</v>
      </c>
      <c r="S90" s="225"/>
      <c r="T90" s="227">
        <f>T91</f>
        <v>0</v>
      </c>
      <c r="AR90" s="228" t="s">
        <v>144</v>
      </c>
      <c r="AT90" s="229" t="s">
        <v>68</v>
      </c>
      <c r="AU90" s="229" t="s">
        <v>76</v>
      </c>
      <c r="AY90" s="228" t="s">
        <v>122</v>
      </c>
      <c r="BK90" s="230">
        <f>BK91</f>
        <v>0</v>
      </c>
    </row>
    <row r="91" spans="2:65" s="1" customFormat="1" ht="16.5" customHeight="1">
      <c r="B91" s="44"/>
      <c r="C91" s="233" t="s">
        <v>78</v>
      </c>
      <c r="D91" s="233" t="s">
        <v>125</v>
      </c>
      <c r="E91" s="234" t="s">
        <v>483</v>
      </c>
      <c r="F91" s="235" t="s">
        <v>484</v>
      </c>
      <c r="G91" s="236" t="s">
        <v>477</v>
      </c>
      <c r="H91" s="237">
        <v>0.1</v>
      </c>
      <c r="I91" s="238"/>
      <c r="J91" s="239">
        <f>ROUND(I91*H91,2)</f>
        <v>0</v>
      </c>
      <c r="K91" s="235" t="s">
        <v>478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479</v>
      </c>
      <c r="AT91" s="22" t="s">
        <v>125</v>
      </c>
      <c r="AU91" s="22" t="s">
        <v>78</v>
      </c>
      <c r="AY91" s="22" t="s">
        <v>122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479</v>
      </c>
      <c r="BM91" s="22" t="s">
        <v>485</v>
      </c>
    </row>
    <row r="92" spans="2:63" s="11" customFormat="1" ht="29.85" customHeight="1">
      <c r="B92" s="217"/>
      <c r="C92" s="218"/>
      <c r="D92" s="219" t="s">
        <v>68</v>
      </c>
      <c r="E92" s="231" t="s">
        <v>486</v>
      </c>
      <c r="F92" s="231" t="s">
        <v>487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P93</f>
        <v>0</v>
      </c>
      <c r="Q92" s="225"/>
      <c r="R92" s="226">
        <f>R93</f>
        <v>0</v>
      </c>
      <c r="S92" s="225"/>
      <c r="T92" s="227">
        <f>T93</f>
        <v>0</v>
      </c>
      <c r="AR92" s="228" t="s">
        <v>144</v>
      </c>
      <c r="AT92" s="229" t="s">
        <v>68</v>
      </c>
      <c r="AU92" s="229" t="s">
        <v>76</v>
      </c>
      <c r="AY92" s="228" t="s">
        <v>122</v>
      </c>
      <c r="BK92" s="230">
        <f>BK93</f>
        <v>0</v>
      </c>
    </row>
    <row r="93" spans="2:65" s="1" customFormat="1" ht="16.5" customHeight="1">
      <c r="B93" s="44"/>
      <c r="C93" s="233" t="s">
        <v>133</v>
      </c>
      <c r="D93" s="233" t="s">
        <v>125</v>
      </c>
      <c r="E93" s="234" t="s">
        <v>488</v>
      </c>
      <c r="F93" s="235" t="s">
        <v>489</v>
      </c>
      <c r="G93" s="236" t="s">
        <v>477</v>
      </c>
      <c r="H93" s="237">
        <v>0.1</v>
      </c>
      <c r="I93" s="238"/>
      <c r="J93" s="239">
        <f>ROUND(I93*H93,2)</f>
        <v>0</v>
      </c>
      <c r="K93" s="235" t="s">
        <v>478</v>
      </c>
      <c r="L93" s="70"/>
      <c r="M93" s="240" t="s">
        <v>21</v>
      </c>
      <c r="N93" s="257" t="s">
        <v>40</v>
      </c>
      <c r="O93" s="258"/>
      <c r="P93" s="259">
        <f>O93*H93</f>
        <v>0</v>
      </c>
      <c r="Q93" s="259">
        <v>0</v>
      </c>
      <c r="R93" s="259">
        <f>Q93*H93</f>
        <v>0</v>
      </c>
      <c r="S93" s="259">
        <v>0</v>
      </c>
      <c r="T93" s="260">
        <f>S93*H93</f>
        <v>0</v>
      </c>
      <c r="AR93" s="22" t="s">
        <v>479</v>
      </c>
      <c r="AT93" s="22" t="s">
        <v>125</v>
      </c>
      <c r="AU93" s="22" t="s">
        <v>78</v>
      </c>
      <c r="AY93" s="22" t="s">
        <v>122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479</v>
      </c>
      <c r="BM93" s="22" t="s">
        <v>490</v>
      </c>
    </row>
    <row r="94" spans="2:12" s="1" customFormat="1" ht="6.95" customHeight="1">
      <c r="B94" s="65"/>
      <c r="C94" s="66"/>
      <c r="D94" s="66"/>
      <c r="E94" s="66"/>
      <c r="F94" s="66"/>
      <c r="G94" s="66"/>
      <c r="H94" s="66"/>
      <c r="I94" s="176"/>
      <c r="J94" s="66"/>
      <c r="K94" s="66"/>
      <c r="L94" s="70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3" customFormat="1" ht="45" customHeight="1">
      <c r="B3" s="268"/>
      <c r="C3" s="269" t="s">
        <v>491</v>
      </c>
      <c r="D3" s="269"/>
      <c r="E3" s="269"/>
      <c r="F3" s="269"/>
      <c r="G3" s="269"/>
      <c r="H3" s="269"/>
      <c r="I3" s="269"/>
      <c r="J3" s="269"/>
      <c r="K3" s="270"/>
    </row>
    <row r="4" spans="2:11" ht="25.5" customHeight="1">
      <c r="B4" s="271"/>
      <c r="C4" s="272" t="s">
        <v>492</v>
      </c>
      <c r="D4" s="272"/>
      <c r="E4" s="272"/>
      <c r="F4" s="272"/>
      <c r="G4" s="272"/>
      <c r="H4" s="272"/>
      <c r="I4" s="272"/>
      <c r="J4" s="272"/>
      <c r="K4" s="273"/>
    </row>
    <row r="5" spans="2:1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1"/>
      <c r="C6" s="275" t="s">
        <v>493</v>
      </c>
      <c r="D6" s="275"/>
      <c r="E6" s="275"/>
      <c r="F6" s="275"/>
      <c r="G6" s="275"/>
      <c r="H6" s="275"/>
      <c r="I6" s="275"/>
      <c r="J6" s="275"/>
      <c r="K6" s="273"/>
    </row>
    <row r="7" spans="2:11" ht="15" customHeight="1">
      <c r="B7" s="276"/>
      <c r="C7" s="275" t="s">
        <v>494</v>
      </c>
      <c r="D7" s="275"/>
      <c r="E7" s="275"/>
      <c r="F7" s="275"/>
      <c r="G7" s="275"/>
      <c r="H7" s="275"/>
      <c r="I7" s="275"/>
      <c r="J7" s="275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275" t="s">
        <v>495</v>
      </c>
      <c r="D9" s="275"/>
      <c r="E9" s="275"/>
      <c r="F9" s="275"/>
      <c r="G9" s="275"/>
      <c r="H9" s="275"/>
      <c r="I9" s="275"/>
      <c r="J9" s="275"/>
      <c r="K9" s="273"/>
    </row>
    <row r="10" spans="2:11" ht="15" customHeight="1">
      <c r="B10" s="276"/>
      <c r="C10" s="275"/>
      <c r="D10" s="275" t="s">
        <v>496</v>
      </c>
      <c r="E10" s="275"/>
      <c r="F10" s="275"/>
      <c r="G10" s="275"/>
      <c r="H10" s="275"/>
      <c r="I10" s="275"/>
      <c r="J10" s="275"/>
      <c r="K10" s="273"/>
    </row>
    <row r="11" spans="2:11" ht="15" customHeight="1">
      <c r="B11" s="276"/>
      <c r="C11" s="277"/>
      <c r="D11" s="275" t="s">
        <v>497</v>
      </c>
      <c r="E11" s="275"/>
      <c r="F11" s="275"/>
      <c r="G11" s="275"/>
      <c r="H11" s="275"/>
      <c r="I11" s="275"/>
      <c r="J11" s="275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275" t="s">
        <v>498</v>
      </c>
      <c r="E13" s="275"/>
      <c r="F13" s="275"/>
      <c r="G13" s="275"/>
      <c r="H13" s="275"/>
      <c r="I13" s="275"/>
      <c r="J13" s="275"/>
      <c r="K13" s="273"/>
    </row>
    <row r="14" spans="2:11" ht="15" customHeight="1">
      <c r="B14" s="276"/>
      <c r="C14" s="277"/>
      <c r="D14" s="275" t="s">
        <v>499</v>
      </c>
      <c r="E14" s="275"/>
      <c r="F14" s="275"/>
      <c r="G14" s="275"/>
      <c r="H14" s="275"/>
      <c r="I14" s="275"/>
      <c r="J14" s="275"/>
      <c r="K14" s="273"/>
    </row>
    <row r="15" spans="2:11" ht="15" customHeight="1">
      <c r="B15" s="276"/>
      <c r="C15" s="277"/>
      <c r="D15" s="275" t="s">
        <v>500</v>
      </c>
      <c r="E15" s="275"/>
      <c r="F15" s="275"/>
      <c r="G15" s="275"/>
      <c r="H15" s="275"/>
      <c r="I15" s="275"/>
      <c r="J15" s="275"/>
      <c r="K15" s="273"/>
    </row>
    <row r="16" spans="2:11" ht="15" customHeight="1">
      <c r="B16" s="276"/>
      <c r="C16" s="277"/>
      <c r="D16" s="277"/>
      <c r="E16" s="278" t="s">
        <v>75</v>
      </c>
      <c r="F16" s="275" t="s">
        <v>501</v>
      </c>
      <c r="G16" s="275"/>
      <c r="H16" s="275"/>
      <c r="I16" s="275"/>
      <c r="J16" s="275"/>
      <c r="K16" s="273"/>
    </row>
    <row r="17" spans="2:11" ht="15" customHeight="1">
      <c r="B17" s="276"/>
      <c r="C17" s="277"/>
      <c r="D17" s="277"/>
      <c r="E17" s="278" t="s">
        <v>502</v>
      </c>
      <c r="F17" s="275" t="s">
        <v>503</v>
      </c>
      <c r="G17" s="275"/>
      <c r="H17" s="275"/>
      <c r="I17" s="275"/>
      <c r="J17" s="275"/>
      <c r="K17" s="273"/>
    </row>
    <row r="18" spans="2:11" ht="15" customHeight="1">
      <c r="B18" s="276"/>
      <c r="C18" s="277"/>
      <c r="D18" s="277"/>
      <c r="E18" s="278" t="s">
        <v>504</v>
      </c>
      <c r="F18" s="275" t="s">
        <v>505</v>
      </c>
      <c r="G18" s="275"/>
      <c r="H18" s="275"/>
      <c r="I18" s="275"/>
      <c r="J18" s="275"/>
      <c r="K18" s="273"/>
    </row>
    <row r="19" spans="2:11" ht="15" customHeight="1">
      <c r="B19" s="276"/>
      <c r="C19" s="277"/>
      <c r="D19" s="277"/>
      <c r="E19" s="278" t="s">
        <v>506</v>
      </c>
      <c r="F19" s="275" t="s">
        <v>507</v>
      </c>
      <c r="G19" s="275"/>
      <c r="H19" s="275"/>
      <c r="I19" s="275"/>
      <c r="J19" s="275"/>
      <c r="K19" s="273"/>
    </row>
    <row r="20" spans="2:11" ht="15" customHeight="1">
      <c r="B20" s="276"/>
      <c r="C20" s="277"/>
      <c r="D20" s="277"/>
      <c r="E20" s="278" t="s">
        <v>508</v>
      </c>
      <c r="F20" s="275" t="s">
        <v>509</v>
      </c>
      <c r="G20" s="275"/>
      <c r="H20" s="275"/>
      <c r="I20" s="275"/>
      <c r="J20" s="275"/>
      <c r="K20" s="273"/>
    </row>
    <row r="21" spans="2:11" ht="15" customHeight="1">
      <c r="B21" s="276"/>
      <c r="C21" s="277"/>
      <c r="D21" s="277"/>
      <c r="E21" s="278" t="s">
        <v>82</v>
      </c>
      <c r="F21" s="275" t="s">
        <v>510</v>
      </c>
      <c r="G21" s="275"/>
      <c r="H21" s="275"/>
      <c r="I21" s="275"/>
      <c r="J21" s="275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275" t="s">
        <v>511</v>
      </c>
      <c r="D23" s="275"/>
      <c r="E23" s="275"/>
      <c r="F23" s="275"/>
      <c r="G23" s="275"/>
      <c r="H23" s="275"/>
      <c r="I23" s="275"/>
      <c r="J23" s="275"/>
      <c r="K23" s="273"/>
    </row>
    <row r="24" spans="2:11" ht="15" customHeight="1">
      <c r="B24" s="276"/>
      <c r="C24" s="275" t="s">
        <v>512</v>
      </c>
      <c r="D24" s="275"/>
      <c r="E24" s="275"/>
      <c r="F24" s="275"/>
      <c r="G24" s="275"/>
      <c r="H24" s="275"/>
      <c r="I24" s="275"/>
      <c r="J24" s="275"/>
      <c r="K24" s="273"/>
    </row>
    <row r="25" spans="2:11" ht="15" customHeight="1">
      <c r="B25" s="276"/>
      <c r="C25" s="275"/>
      <c r="D25" s="275" t="s">
        <v>513</v>
      </c>
      <c r="E25" s="275"/>
      <c r="F25" s="275"/>
      <c r="G25" s="275"/>
      <c r="H25" s="275"/>
      <c r="I25" s="275"/>
      <c r="J25" s="275"/>
      <c r="K25" s="273"/>
    </row>
    <row r="26" spans="2:11" ht="15" customHeight="1">
      <c r="B26" s="276"/>
      <c r="C26" s="277"/>
      <c r="D26" s="275" t="s">
        <v>514</v>
      </c>
      <c r="E26" s="275"/>
      <c r="F26" s="275"/>
      <c r="G26" s="275"/>
      <c r="H26" s="275"/>
      <c r="I26" s="275"/>
      <c r="J26" s="275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275" t="s">
        <v>515</v>
      </c>
      <c r="E28" s="275"/>
      <c r="F28" s="275"/>
      <c r="G28" s="275"/>
      <c r="H28" s="275"/>
      <c r="I28" s="275"/>
      <c r="J28" s="275"/>
      <c r="K28" s="273"/>
    </row>
    <row r="29" spans="2:11" ht="15" customHeight="1">
      <c r="B29" s="276"/>
      <c r="C29" s="277"/>
      <c r="D29" s="275" t="s">
        <v>516</v>
      </c>
      <c r="E29" s="275"/>
      <c r="F29" s="275"/>
      <c r="G29" s="275"/>
      <c r="H29" s="275"/>
      <c r="I29" s="275"/>
      <c r="J29" s="275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275" t="s">
        <v>517</v>
      </c>
      <c r="E31" s="275"/>
      <c r="F31" s="275"/>
      <c r="G31" s="275"/>
      <c r="H31" s="275"/>
      <c r="I31" s="275"/>
      <c r="J31" s="275"/>
      <c r="K31" s="273"/>
    </row>
    <row r="32" spans="2:11" ht="15" customHeight="1">
      <c r="B32" s="276"/>
      <c r="C32" s="277"/>
      <c r="D32" s="275" t="s">
        <v>518</v>
      </c>
      <c r="E32" s="275"/>
      <c r="F32" s="275"/>
      <c r="G32" s="275"/>
      <c r="H32" s="275"/>
      <c r="I32" s="275"/>
      <c r="J32" s="275"/>
      <c r="K32" s="273"/>
    </row>
    <row r="33" spans="2:11" ht="15" customHeight="1">
      <c r="B33" s="276"/>
      <c r="C33" s="277"/>
      <c r="D33" s="275" t="s">
        <v>519</v>
      </c>
      <c r="E33" s="275"/>
      <c r="F33" s="275"/>
      <c r="G33" s="275"/>
      <c r="H33" s="275"/>
      <c r="I33" s="275"/>
      <c r="J33" s="275"/>
      <c r="K33" s="273"/>
    </row>
    <row r="34" spans="2:11" ht="15" customHeight="1">
      <c r="B34" s="276"/>
      <c r="C34" s="277"/>
      <c r="D34" s="275"/>
      <c r="E34" s="279" t="s">
        <v>107</v>
      </c>
      <c r="F34" s="275"/>
      <c r="G34" s="275" t="s">
        <v>520</v>
      </c>
      <c r="H34" s="275"/>
      <c r="I34" s="275"/>
      <c r="J34" s="275"/>
      <c r="K34" s="273"/>
    </row>
    <row r="35" spans="2:11" ht="30.75" customHeight="1">
      <c r="B35" s="276"/>
      <c r="C35" s="277"/>
      <c r="D35" s="275"/>
      <c r="E35" s="279" t="s">
        <v>521</v>
      </c>
      <c r="F35" s="275"/>
      <c r="G35" s="275" t="s">
        <v>522</v>
      </c>
      <c r="H35" s="275"/>
      <c r="I35" s="275"/>
      <c r="J35" s="275"/>
      <c r="K35" s="273"/>
    </row>
    <row r="36" spans="2:11" ht="15" customHeight="1">
      <c r="B36" s="276"/>
      <c r="C36" s="277"/>
      <c r="D36" s="275"/>
      <c r="E36" s="279" t="s">
        <v>50</v>
      </c>
      <c r="F36" s="275"/>
      <c r="G36" s="275" t="s">
        <v>523</v>
      </c>
      <c r="H36" s="275"/>
      <c r="I36" s="275"/>
      <c r="J36" s="275"/>
      <c r="K36" s="273"/>
    </row>
    <row r="37" spans="2:11" ht="15" customHeight="1">
      <c r="B37" s="276"/>
      <c r="C37" s="277"/>
      <c r="D37" s="275"/>
      <c r="E37" s="279" t="s">
        <v>108</v>
      </c>
      <c r="F37" s="275"/>
      <c r="G37" s="275" t="s">
        <v>524</v>
      </c>
      <c r="H37" s="275"/>
      <c r="I37" s="275"/>
      <c r="J37" s="275"/>
      <c r="K37" s="273"/>
    </row>
    <row r="38" spans="2:11" ht="15" customHeight="1">
      <c r="B38" s="276"/>
      <c r="C38" s="277"/>
      <c r="D38" s="275"/>
      <c r="E38" s="279" t="s">
        <v>109</v>
      </c>
      <c r="F38" s="275"/>
      <c r="G38" s="275" t="s">
        <v>525</v>
      </c>
      <c r="H38" s="275"/>
      <c r="I38" s="275"/>
      <c r="J38" s="275"/>
      <c r="K38" s="273"/>
    </row>
    <row r="39" spans="2:11" ht="15" customHeight="1">
      <c r="B39" s="276"/>
      <c r="C39" s="277"/>
      <c r="D39" s="275"/>
      <c r="E39" s="279" t="s">
        <v>110</v>
      </c>
      <c r="F39" s="275"/>
      <c r="G39" s="275" t="s">
        <v>526</v>
      </c>
      <c r="H39" s="275"/>
      <c r="I39" s="275"/>
      <c r="J39" s="275"/>
      <c r="K39" s="273"/>
    </row>
    <row r="40" spans="2:11" ht="15" customHeight="1">
      <c r="B40" s="276"/>
      <c r="C40" s="277"/>
      <c r="D40" s="275"/>
      <c r="E40" s="279" t="s">
        <v>527</v>
      </c>
      <c r="F40" s="275"/>
      <c r="G40" s="275" t="s">
        <v>528</v>
      </c>
      <c r="H40" s="275"/>
      <c r="I40" s="275"/>
      <c r="J40" s="275"/>
      <c r="K40" s="273"/>
    </row>
    <row r="41" spans="2:11" ht="15" customHeight="1">
      <c r="B41" s="276"/>
      <c r="C41" s="277"/>
      <c r="D41" s="275"/>
      <c r="E41" s="279"/>
      <c r="F41" s="275"/>
      <c r="G41" s="275" t="s">
        <v>529</v>
      </c>
      <c r="H41" s="275"/>
      <c r="I41" s="275"/>
      <c r="J41" s="275"/>
      <c r="K41" s="273"/>
    </row>
    <row r="42" spans="2:11" ht="15" customHeight="1">
      <c r="B42" s="276"/>
      <c r="C42" s="277"/>
      <c r="D42" s="275"/>
      <c r="E42" s="279" t="s">
        <v>530</v>
      </c>
      <c r="F42" s="275"/>
      <c r="G42" s="275" t="s">
        <v>531</v>
      </c>
      <c r="H42" s="275"/>
      <c r="I42" s="275"/>
      <c r="J42" s="275"/>
      <c r="K42" s="273"/>
    </row>
    <row r="43" spans="2:11" ht="15" customHeight="1">
      <c r="B43" s="276"/>
      <c r="C43" s="277"/>
      <c r="D43" s="275"/>
      <c r="E43" s="279" t="s">
        <v>112</v>
      </c>
      <c r="F43" s="275"/>
      <c r="G43" s="275" t="s">
        <v>532</v>
      </c>
      <c r="H43" s="275"/>
      <c r="I43" s="275"/>
      <c r="J43" s="275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275" t="s">
        <v>533</v>
      </c>
      <c r="E45" s="275"/>
      <c r="F45" s="275"/>
      <c r="G45" s="275"/>
      <c r="H45" s="275"/>
      <c r="I45" s="275"/>
      <c r="J45" s="275"/>
      <c r="K45" s="273"/>
    </row>
    <row r="46" spans="2:11" ht="15" customHeight="1">
      <c r="B46" s="276"/>
      <c r="C46" s="277"/>
      <c r="D46" s="277"/>
      <c r="E46" s="275" t="s">
        <v>534</v>
      </c>
      <c r="F46" s="275"/>
      <c r="G46" s="275"/>
      <c r="H46" s="275"/>
      <c r="I46" s="275"/>
      <c r="J46" s="275"/>
      <c r="K46" s="273"/>
    </row>
    <row r="47" spans="2:11" ht="15" customHeight="1">
      <c r="B47" s="276"/>
      <c r="C47" s="277"/>
      <c r="D47" s="277"/>
      <c r="E47" s="275" t="s">
        <v>535</v>
      </c>
      <c r="F47" s="275"/>
      <c r="G47" s="275"/>
      <c r="H47" s="275"/>
      <c r="I47" s="275"/>
      <c r="J47" s="275"/>
      <c r="K47" s="273"/>
    </row>
    <row r="48" spans="2:11" ht="15" customHeight="1">
      <c r="B48" s="276"/>
      <c r="C48" s="277"/>
      <c r="D48" s="277"/>
      <c r="E48" s="275" t="s">
        <v>536</v>
      </c>
      <c r="F48" s="275"/>
      <c r="G48" s="275"/>
      <c r="H48" s="275"/>
      <c r="I48" s="275"/>
      <c r="J48" s="275"/>
      <c r="K48" s="273"/>
    </row>
    <row r="49" spans="2:11" ht="15" customHeight="1">
      <c r="B49" s="276"/>
      <c r="C49" s="277"/>
      <c r="D49" s="275" t="s">
        <v>537</v>
      </c>
      <c r="E49" s="275"/>
      <c r="F49" s="275"/>
      <c r="G49" s="275"/>
      <c r="H49" s="275"/>
      <c r="I49" s="275"/>
      <c r="J49" s="275"/>
      <c r="K49" s="273"/>
    </row>
    <row r="50" spans="2:11" ht="25.5" customHeight="1">
      <c r="B50" s="271"/>
      <c r="C50" s="272" t="s">
        <v>538</v>
      </c>
      <c r="D50" s="272"/>
      <c r="E50" s="272"/>
      <c r="F50" s="272"/>
      <c r="G50" s="272"/>
      <c r="H50" s="272"/>
      <c r="I50" s="272"/>
      <c r="J50" s="272"/>
      <c r="K50" s="273"/>
    </row>
    <row r="51" spans="2:1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1"/>
      <c r="C52" s="275" t="s">
        <v>539</v>
      </c>
      <c r="D52" s="275"/>
      <c r="E52" s="275"/>
      <c r="F52" s="275"/>
      <c r="G52" s="275"/>
      <c r="H52" s="275"/>
      <c r="I52" s="275"/>
      <c r="J52" s="275"/>
      <c r="K52" s="273"/>
    </row>
    <row r="53" spans="2:11" ht="15" customHeight="1">
      <c r="B53" s="271"/>
      <c r="C53" s="275" t="s">
        <v>540</v>
      </c>
      <c r="D53" s="275"/>
      <c r="E53" s="275"/>
      <c r="F53" s="275"/>
      <c r="G53" s="275"/>
      <c r="H53" s="275"/>
      <c r="I53" s="275"/>
      <c r="J53" s="275"/>
      <c r="K53" s="273"/>
    </row>
    <row r="54" spans="2:11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1"/>
      <c r="C55" s="275" t="s">
        <v>541</v>
      </c>
      <c r="D55" s="275"/>
      <c r="E55" s="275"/>
      <c r="F55" s="275"/>
      <c r="G55" s="275"/>
      <c r="H55" s="275"/>
      <c r="I55" s="275"/>
      <c r="J55" s="275"/>
      <c r="K55" s="273"/>
    </row>
    <row r="56" spans="2:11" ht="15" customHeight="1">
      <c r="B56" s="271"/>
      <c r="C56" s="277"/>
      <c r="D56" s="275" t="s">
        <v>542</v>
      </c>
      <c r="E56" s="275"/>
      <c r="F56" s="275"/>
      <c r="G56" s="275"/>
      <c r="H56" s="275"/>
      <c r="I56" s="275"/>
      <c r="J56" s="275"/>
      <c r="K56" s="273"/>
    </row>
    <row r="57" spans="2:11" ht="15" customHeight="1">
      <c r="B57" s="271"/>
      <c r="C57" s="277"/>
      <c r="D57" s="275" t="s">
        <v>543</v>
      </c>
      <c r="E57" s="275"/>
      <c r="F57" s="275"/>
      <c r="G57" s="275"/>
      <c r="H57" s="275"/>
      <c r="I57" s="275"/>
      <c r="J57" s="275"/>
      <c r="K57" s="273"/>
    </row>
    <row r="58" spans="2:11" ht="15" customHeight="1">
      <c r="B58" s="271"/>
      <c r="C58" s="277"/>
      <c r="D58" s="275" t="s">
        <v>544</v>
      </c>
      <c r="E58" s="275"/>
      <c r="F58" s="275"/>
      <c r="G58" s="275"/>
      <c r="H58" s="275"/>
      <c r="I58" s="275"/>
      <c r="J58" s="275"/>
      <c r="K58" s="273"/>
    </row>
    <row r="59" spans="2:11" ht="15" customHeight="1">
      <c r="B59" s="271"/>
      <c r="C59" s="277"/>
      <c r="D59" s="275" t="s">
        <v>545</v>
      </c>
      <c r="E59" s="275"/>
      <c r="F59" s="275"/>
      <c r="G59" s="275"/>
      <c r="H59" s="275"/>
      <c r="I59" s="275"/>
      <c r="J59" s="275"/>
      <c r="K59" s="273"/>
    </row>
    <row r="60" spans="2:11" ht="15" customHeight="1">
      <c r="B60" s="271"/>
      <c r="C60" s="277"/>
      <c r="D60" s="280" t="s">
        <v>546</v>
      </c>
      <c r="E60" s="280"/>
      <c r="F60" s="280"/>
      <c r="G60" s="280"/>
      <c r="H60" s="280"/>
      <c r="I60" s="280"/>
      <c r="J60" s="280"/>
      <c r="K60" s="273"/>
    </row>
    <row r="61" spans="2:11" ht="15" customHeight="1">
      <c r="B61" s="271"/>
      <c r="C61" s="277"/>
      <c r="D61" s="275" t="s">
        <v>547</v>
      </c>
      <c r="E61" s="275"/>
      <c r="F61" s="275"/>
      <c r="G61" s="275"/>
      <c r="H61" s="275"/>
      <c r="I61" s="275"/>
      <c r="J61" s="275"/>
      <c r="K61" s="273"/>
    </row>
    <row r="62" spans="2:11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spans="2:11" ht="15" customHeight="1">
      <c r="B63" s="271"/>
      <c r="C63" s="277"/>
      <c r="D63" s="275" t="s">
        <v>548</v>
      </c>
      <c r="E63" s="275"/>
      <c r="F63" s="275"/>
      <c r="G63" s="275"/>
      <c r="H63" s="275"/>
      <c r="I63" s="275"/>
      <c r="J63" s="275"/>
      <c r="K63" s="273"/>
    </row>
    <row r="64" spans="2:11" ht="15" customHeight="1">
      <c r="B64" s="271"/>
      <c r="C64" s="277"/>
      <c r="D64" s="280" t="s">
        <v>549</v>
      </c>
      <c r="E64" s="280"/>
      <c r="F64" s="280"/>
      <c r="G64" s="280"/>
      <c r="H64" s="280"/>
      <c r="I64" s="280"/>
      <c r="J64" s="280"/>
      <c r="K64" s="273"/>
    </row>
    <row r="65" spans="2:11" ht="15" customHeight="1">
      <c r="B65" s="271"/>
      <c r="C65" s="277"/>
      <c r="D65" s="275" t="s">
        <v>550</v>
      </c>
      <c r="E65" s="275"/>
      <c r="F65" s="275"/>
      <c r="G65" s="275"/>
      <c r="H65" s="275"/>
      <c r="I65" s="275"/>
      <c r="J65" s="275"/>
      <c r="K65" s="273"/>
    </row>
    <row r="66" spans="2:11" ht="15" customHeight="1">
      <c r="B66" s="271"/>
      <c r="C66" s="277"/>
      <c r="D66" s="275" t="s">
        <v>551</v>
      </c>
      <c r="E66" s="275"/>
      <c r="F66" s="275"/>
      <c r="G66" s="275"/>
      <c r="H66" s="275"/>
      <c r="I66" s="275"/>
      <c r="J66" s="275"/>
      <c r="K66" s="273"/>
    </row>
    <row r="67" spans="2:11" ht="15" customHeight="1">
      <c r="B67" s="271"/>
      <c r="C67" s="277"/>
      <c r="D67" s="275" t="s">
        <v>552</v>
      </c>
      <c r="E67" s="275"/>
      <c r="F67" s="275"/>
      <c r="G67" s="275"/>
      <c r="H67" s="275"/>
      <c r="I67" s="275"/>
      <c r="J67" s="275"/>
      <c r="K67" s="273"/>
    </row>
    <row r="68" spans="2:11" ht="15" customHeight="1">
      <c r="B68" s="271"/>
      <c r="C68" s="277"/>
      <c r="D68" s="275" t="s">
        <v>553</v>
      </c>
      <c r="E68" s="275"/>
      <c r="F68" s="275"/>
      <c r="G68" s="275"/>
      <c r="H68" s="275"/>
      <c r="I68" s="275"/>
      <c r="J68" s="275"/>
      <c r="K68" s="273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93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554</v>
      </c>
      <c r="D74" s="293"/>
      <c r="E74" s="293"/>
      <c r="F74" s="293" t="s">
        <v>555</v>
      </c>
      <c r="G74" s="294"/>
      <c r="H74" s="293" t="s">
        <v>108</v>
      </c>
      <c r="I74" s="293" t="s">
        <v>54</v>
      </c>
      <c r="J74" s="293" t="s">
        <v>556</v>
      </c>
      <c r="K74" s="292"/>
    </row>
    <row r="75" spans="2:11" ht="17.25" customHeight="1">
      <c r="B75" s="290"/>
      <c r="C75" s="295" t="s">
        <v>557</v>
      </c>
      <c r="D75" s="295"/>
      <c r="E75" s="295"/>
      <c r="F75" s="296" t="s">
        <v>558</v>
      </c>
      <c r="G75" s="297"/>
      <c r="H75" s="295"/>
      <c r="I75" s="295"/>
      <c r="J75" s="295" t="s">
        <v>559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50</v>
      </c>
      <c r="D77" s="298"/>
      <c r="E77" s="298"/>
      <c r="F77" s="300" t="s">
        <v>560</v>
      </c>
      <c r="G77" s="299"/>
      <c r="H77" s="279" t="s">
        <v>561</v>
      </c>
      <c r="I77" s="279" t="s">
        <v>562</v>
      </c>
      <c r="J77" s="279">
        <v>20</v>
      </c>
      <c r="K77" s="292"/>
    </row>
    <row r="78" spans="2:11" ht="15" customHeight="1">
      <c r="B78" s="290"/>
      <c r="C78" s="279" t="s">
        <v>563</v>
      </c>
      <c r="D78" s="279"/>
      <c r="E78" s="279"/>
      <c r="F78" s="300" t="s">
        <v>560</v>
      </c>
      <c r="G78" s="299"/>
      <c r="H78" s="279" t="s">
        <v>564</v>
      </c>
      <c r="I78" s="279" t="s">
        <v>562</v>
      </c>
      <c r="J78" s="279">
        <v>120</v>
      </c>
      <c r="K78" s="292"/>
    </row>
    <row r="79" spans="2:11" ht="15" customHeight="1">
      <c r="B79" s="301"/>
      <c r="C79" s="279" t="s">
        <v>565</v>
      </c>
      <c r="D79" s="279"/>
      <c r="E79" s="279"/>
      <c r="F79" s="300" t="s">
        <v>566</v>
      </c>
      <c r="G79" s="299"/>
      <c r="H79" s="279" t="s">
        <v>567</v>
      </c>
      <c r="I79" s="279" t="s">
        <v>562</v>
      </c>
      <c r="J79" s="279">
        <v>50</v>
      </c>
      <c r="K79" s="292"/>
    </row>
    <row r="80" spans="2:11" ht="15" customHeight="1">
      <c r="B80" s="301"/>
      <c r="C80" s="279" t="s">
        <v>568</v>
      </c>
      <c r="D80" s="279"/>
      <c r="E80" s="279"/>
      <c r="F80" s="300" t="s">
        <v>560</v>
      </c>
      <c r="G80" s="299"/>
      <c r="H80" s="279" t="s">
        <v>569</v>
      </c>
      <c r="I80" s="279" t="s">
        <v>570</v>
      </c>
      <c r="J80" s="279"/>
      <c r="K80" s="292"/>
    </row>
    <row r="81" spans="2:11" ht="15" customHeight="1">
      <c r="B81" s="301"/>
      <c r="C81" s="302" t="s">
        <v>571</v>
      </c>
      <c r="D81" s="302"/>
      <c r="E81" s="302"/>
      <c r="F81" s="303" t="s">
        <v>566</v>
      </c>
      <c r="G81" s="302"/>
      <c r="H81" s="302" t="s">
        <v>572</v>
      </c>
      <c r="I81" s="302" t="s">
        <v>562</v>
      </c>
      <c r="J81" s="302">
        <v>15</v>
      </c>
      <c r="K81" s="292"/>
    </row>
    <row r="82" spans="2:11" ht="15" customHeight="1">
      <c r="B82" s="301"/>
      <c r="C82" s="302" t="s">
        <v>573</v>
      </c>
      <c r="D82" s="302"/>
      <c r="E82" s="302"/>
      <c r="F82" s="303" t="s">
        <v>566</v>
      </c>
      <c r="G82" s="302"/>
      <c r="H82" s="302" t="s">
        <v>574</v>
      </c>
      <c r="I82" s="302" t="s">
        <v>562</v>
      </c>
      <c r="J82" s="302">
        <v>15</v>
      </c>
      <c r="K82" s="292"/>
    </row>
    <row r="83" spans="2:11" ht="15" customHeight="1">
      <c r="B83" s="301"/>
      <c r="C83" s="302" t="s">
        <v>575</v>
      </c>
      <c r="D83" s="302"/>
      <c r="E83" s="302"/>
      <c r="F83" s="303" t="s">
        <v>566</v>
      </c>
      <c r="G83" s="302"/>
      <c r="H83" s="302" t="s">
        <v>576</v>
      </c>
      <c r="I83" s="302" t="s">
        <v>562</v>
      </c>
      <c r="J83" s="302">
        <v>20</v>
      </c>
      <c r="K83" s="292"/>
    </row>
    <row r="84" spans="2:11" ht="15" customHeight="1">
      <c r="B84" s="301"/>
      <c r="C84" s="302" t="s">
        <v>577</v>
      </c>
      <c r="D84" s="302"/>
      <c r="E84" s="302"/>
      <c r="F84" s="303" t="s">
        <v>566</v>
      </c>
      <c r="G84" s="302"/>
      <c r="H84" s="302" t="s">
        <v>578</v>
      </c>
      <c r="I84" s="302" t="s">
        <v>562</v>
      </c>
      <c r="J84" s="302">
        <v>20</v>
      </c>
      <c r="K84" s="292"/>
    </row>
    <row r="85" spans="2:11" ht="15" customHeight="1">
      <c r="B85" s="301"/>
      <c r="C85" s="279" t="s">
        <v>579</v>
      </c>
      <c r="D85" s="279"/>
      <c r="E85" s="279"/>
      <c r="F85" s="300" t="s">
        <v>566</v>
      </c>
      <c r="G85" s="299"/>
      <c r="H85" s="279" t="s">
        <v>580</v>
      </c>
      <c r="I85" s="279" t="s">
        <v>562</v>
      </c>
      <c r="J85" s="279">
        <v>50</v>
      </c>
      <c r="K85" s="292"/>
    </row>
    <row r="86" spans="2:11" ht="15" customHeight="1">
      <c r="B86" s="301"/>
      <c r="C86" s="279" t="s">
        <v>581</v>
      </c>
      <c r="D86" s="279"/>
      <c r="E86" s="279"/>
      <c r="F86" s="300" t="s">
        <v>566</v>
      </c>
      <c r="G86" s="299"/>
      <c r="H86" s="279" t="s">
        <v>582</v>
      </c>
      <c r="I86" s="279" t="s">
        <v>562</v>
      </c>
      <c r="J86" s="279">
        <v>20</v>
      </c>
      <c r="K86" s="292"/>
    </row>
    <row r="87" spans="2:11" ht="15" customHeight="1">
      <c r="B87" s="301"/>
      <c r="C87" s="279" t="s">
        <v>583</v>
      </c>
      <c r="D87" s="279"/>
      <c r="E87" s="279"/>
      <c r="F87" s="300" t="s">
        <v>566</v>
      </c>
      <c r="G87" s="299"/>
      <c r="H87" s="279" t="s">
        <v>584</v>
      </c>
      <c r="I87" s="279" t="s">
        <v>562</v>
      </c>
      <c r="J87" s="279">
        <v>20</v>
      </c>
      <c r="K87" s="292"/>
    </row>
    <row r="88" spans="2:11" ht="15" customHeight="1">
      <c r="B88" s="301"/>
      <c r="C88" s="279" t="s">
        <v>585</v>
      </c>
      <c r="D88" s="279"/>
      <c r="E88" s="279"/>
      <c r="F88" s="300" t="s">
        <v>566</v>
      </c>
      <c r="G88" s="299"/>
      <c r="H88" s="279" t="s">
        <v>586</v>
      </c>
      <c r="I88" s="279" t="s">
        <v>562</v>
      </c>
      <c r="J88" s="279">
        <v>50</v>
      </c>
      <c r="K88" s="292"/>
    </row>
    <row r="89" spans="2:11" ht="15" customHeight="1">
      <c r="B89" s="301"/>
      <c r="C89" s="279" t="s">
        <v>587</v>
      </c>
      <c r="D89" s="279"/>
      <c r="E89" s="279"/>
      <c r="F89" s="300" t="s">
        <v>566</v>
      </c>
      <c r="G89" s="299"/>
      <c r="H89" s="279" t="s">
        <v>587</v>
      </c>
      <c r="I89" s="279" t="s">
        <v>562</v>
      </c>
      <c r="J89" s="279">
        <v>50</v>
      </c>
      <c r="K89" s="292"/>
    </row>
    <row r="90" spans="2:11" ht="15" customHeight="1">
      <c r="B90" s="301"/>
      <c r="C90" s="279" t="s">
        <v>113</v>
      </c>
      <c r="D90" s="279"/>
      <c r="E90" s="279"/>
      <c r="F90" s="300" t="s">
        <v>566</v>
      </c>
      <c r="G90" s="299"/>
      <c r="H90" s="279" t="s">
        <v>588</v>
      </c>
      <c r="I90" s="279" t="s">
        <v>562</v>
      </c>
      <c r="J90" s="279">
        <v>255</v>
      </c>
      <c r="K90" s="292"/>
    </row>
    <row r="91" spans="2:11" ht="15" customHeight="1">
      <c r="B91" s="301"/>
      <c r="C91" s="279" t="s">
        <v>589</v>
      </c>
      <c r="D91" s="279"/>
      <c r="E91" s="279"/>
      <c r="F91" s="300" t="s">
        <v>560</v>
      </c>
      <c r="G91" s="299"/>
      <c r="H91" s="279" t="s">
        <v>590</v>
      </c>
      <c r="I91" s="279" t="s">
        <v>591</v>
      </c>
      <c r="J91" s="279"/>
      <c r="K91" s="292"/>
    </row>
    <row r="92" spans="2:11" ht="15" customHeight="1">
      <c r="B92" s="301"/>
      <c r="C92" s="279" t="s">
        <v>592</v>
      </c>
      <c r="D92" s="279"/>
      <c r="E92" s="279"/>
      <c r="F92" s="300" t="s">
        <v>560</v>
      </c>
      <c r="G92" s="299"/>
      <c r="H92" s="279" t="s">
        <v>593</v>
      </c>
      <c r="I92" s="279" t="s">
        <v>594</v>
      </c>
      <c r="J92" s="279"/>
      <c r="K92" s="292"/>
    </row>
    <row r="93" spans="2:11" ht="15" customHeight="1">
      <c r="B93" s="301"/>
      <c r="C93" s="279" t="s">
        <v>595</v>
      </c>
      <c r="D93" s="279"/>
      <c r="E93" s="279"/>
      <c r="F93" s="300" t="s">
        <v>560</v>
      </c>
      <c r="G93" s="299"/>
      <c r="H93" s="279" t="s">
        <v>595</v>
      </c>
      <c r="I93" s="279" t="s">
        <v>594</v>
      </c>
      <c r="J93" s="279"/>
      <c r="K93" s="292"/>
    </row>
    <row r="94" spans="2:11" ht="15" customHeight="1">
      <c r="B94" s="301"/>
      <c r="C94" s="279" t="s">
        <v>35</v>
      </c>
      <c r="D94" s="279"/>
      <c r="E94" s="279"/>
      <c r="F94" s="300" t="s">
        <v>560</v>
      </c>
      <c r="G94" s="299"/>
      <c r="H94" s="279" t="s">
        <v>596</v>
      </c>
      <c r="I94" s="279" t="s">
        <v>594</v>
      </c>
      <c r="J94" s="279"/>
      <c r="K94" s="292"/>
    </row>
    <row r="95" spans="2:11" ht="15" customHeight="1">
      <c r="B95" s="301"/>
      <c r="C95" s="279" t="s">
        <v>45</v>
      </c>
      <c r="D95" s="279"/>
      <c r="E95" s="279"/>
      <c r="F95" s="300" t="s">
        <v>560</v>
      </c>
      <c r="G95" s="299"/>
      <c r="H95" s="279" t="s">
        <v>597</v>
      </c>
      <c r="I95" s="279" t="s">
        <v>594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598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554</v>
      </c>
      <c r="D101" s="293"/>
      <c r="E101" s="293"/>
      <c r="F101" s="293" t="s">
        <v>555</v>
      </c>
      <c r="G101" s="294"/>
      <c r="H101" s="293" t="s">
        <v>108</v>
      </c>
      <c r="I101" s="293" t="s">
        <v>54</v>
      </c>
      <c r="J101" s="293" t="s">
        <v>556</v>
      </c>
      <c r="K101" s="292"/>
    </row>
    <row r="102" spans="2:11" ht="17.25" customHeight="1">
      <c r="B102" s="290"/>
      <c r="C102" s="295" t="s">
        <v>557</v>
      </c>
      <c r="D102" s="295"/>
      <c r="E102" s="295"/>
      <c r="F102" s="296" t="s">
        <v>558</v>
      </c>
      <c r="G102" s="297"/>
      <c r="H102" s="295"/>
      <c r="I102" s="295"/>
      <c r="J102" s="295" t="s">
        <v>559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50</v>
      </c>
      <c r="D104" s="298"/>
      <c r="E104" s="298"/>
      <c r="F104" s="300" t="s">
        <v>560</v>
      </c>
      <c r="G104" s="309"/>
      <c r="H104" s="279" t="s">
        <v>599</v>
      </c>
      <c r="I104" s="279" t="s">
        <v>562</v>
      </c>
      <c r="J104" s="279">
        <v>20</v>
      </c>
      <c r="K104" s="292"/>
    </row>
    <row r="105" spans="2:11" ht="15" customHeight="1">
      <c r="B105" s="290"/>
      <c r="C105" s="279" t="s">
        <v>563</v>
      </c>
      <c r="D105" s="279"/>
      <c r="E105" s="279"/>
      <c r="F105" s="300" t="s">
        <v>560</v>
      </c>
      <c r="G105" s="279"/>
      <c r="H105" s="279" t="s">
        <v>599</v>
      </c>
      <c r="I105" s="279" t="s">
        <v>562</v>
      </c>
      <c r="J105" s="279">
        <v>120</v>
      </c>
      <c r="K105" s="292"/>
    </row>
    <row r="106" spans="2:11" ht="15" customHeight="1">
      <c r="B106" s="301"/>
      <c r="C106" s="279" t="s">
        <v>565</v>
      </c>
      <c r="D106" s="279"/>
      <c r="E106" s="279"/>
      <c r="F106" s="300" t="s">
        <v>566</v>
      </c>
      <c r="G106" s="279"/>
      <c r="H106" s="279" t="s">
        <v>599</v>
      </c>
      <c r="I106" s="279" t="s">
        <v>562</v>
      </c>
      <c r="J106" s="279">
        <v>50</v>
      </c>
      <c r="K106" s="292"/>
    </row>
    <row r="107" spans="2:11" ht="15" customHeight="1">
      <c r="B107" s="301"/>
      <c r="C107" s="279" t="s">
        <v>568</v>
      </c>
      <c r="D107" s="279"/>
      <c r="E107" s="279"/>
      <c r="F107" s="300" t="s">
        <v>560</v>
      </c>
      <c r="G107" s="279"/>
      <c r="H107" s="279" t="s">
        <v>599</v>
      </c>
      <c r="I107" s="279" t="s">
        <v>570</v>
      </c>
      <c r="J107" s="279"/>
      <c r="K107" s="292"/>
    </row>
    <row r="108" spans="2:11" ht="15" customHeight="1">
      <c r="B108" s="301"/>
      <c r="C108" s="279" t="s">
        <v>579</v>
      </c>
      <c r="D108" s="279"/>
      <c r="E108" s="279"/>
      <c r="F108" s="300" t="s">
        <v>566</v>
      </c>
      <c r="G108" s="279"/>
      <c r="H108" s="279" t="s">
        <v>599</v>
      </c>
      <c r="I108" s="279" t="s">
        <v>562</v>
      </c>
      <c r="J108" s="279">
        <v>50</v>
      </c>
      <c r="K108" s="292"/>
    </row>
    <row r="109" spans="2:11" ht="15" customHeight="1">
      <c r="B109" s="301"/>
      <c r="C109" s="279" t="s">
        <v>587</v>
      </c>
      <c r="D109" s="279"/>
      <c r="E109" s="279"/>
      <c r="F109" s="300" t="s">
        <v>566</v>
      </c>
      <c r="G109" s="279"/>
      <c r="H109" s="279" t="s">
        <v>599</v>
      </c>
      <c r="I109" s="279" t="s">
        <v>562</v>
      </c>
      <c r="J109" s="279">
        <v>50</v>
      </c>
      <c r="K109" s="292"/>
    </row>
    <row r="110" spans="2:11" ht="15" customHeight="1">
      <c r="B110" s="301"/>
      <c r="C110" s="279" t="s">
        <v>585</v>
      </c>
      <c r="D110" s="279"/>
      <c r="E110" s="279"/>
      <c r="F110" s="300" t="s">
        <v>566</v>
      </c>
      <c r="G110" s="279"/>
      <c r="H110" s="279" t="s">
        <v>599</v>
      </c>
      <c r="I110" s="279" t="s">
        <v>562</v>
      </c>
      <c r="J110" s="279">
        <v>50</v>
      </c>
      <c r="K110" s="292"/>
    </row>
    <row r="111" spans="2:11" ht="15" customHeight="1">
      <c r="B111" s="301"/>
      <c r="C111" s="279" t="s">
        <v>50</v>
      </c>
      <c r="D111" s="279"/>
      <c r="E111" s="279"/>
      <c r="F111" s="300" t="s">
        <v>560</v>
      </c>
      <c r="G111" s="279"/>
      <c r="H111" s="279" t="s">
        <v>600</v>
      </c>
      <c r="I111" s="279" t="s">
        <v>562</v>
      </c>
      <c r="J111" s="279">
        <v>20</v>
      </c>
      <c r="K111" s="292"/>
    </row>
    <row r="112" spans="2:11" ht="15" customHeight="1">
      <c r="B112" s="301"/>
      <c r="C112" s="279" t="s">
        <v>601</v>
      </c>
      <c r="D112" s="279"/>
      <c r="E112" s="279"/>
      <c r="F112" s="300" t="s">
        <v>560</v>
      </c>
      <c r="G112" s="279"/>
      <c r="H112" s="279" t="s">
        <v>602</v>
      </c>
      <c r="I112" s="279" t="s">
        <v>562</v>
      </c>
      <c r="J112" s="279">
        <v>120</v>
      </c>
      <c r="K112" s="292"/>
    </row>
    <row r="113" spans="2:11" ht="15" customHeight="1">
      <c r="B113" s="301"/>
      <c r="C113" s="279" t="s">
        <v>35</v>
      </c>
      <c r="D113" s="279"/>
      <c r="E113" s="279"/>
      <c r="F113" s="300" t="s">
        <v>560</v>
      </c>
      <c r="G113" s="279"/>
      <c r="H113" s="279" t="s">
        <v>603</v>
      </c>
      <c r="I113" s="279" t="s">
        <v>594</v>
      </c>
      <c r="J113" s="279"/>
      <c r="K113" s="292"/>
    </row>
    <row r="114" spans="2:11" ht="15" customHeight="1">
      <c r="B114" s="301"/>
      <c r="C114" s="279" t="s">
        <v>45</v>
      </c>
      <c r="D114" s="279"/>
      <c r="E114" s="279"/>
      <c r="F114" s="300" t="s">
        <v>560</v>
      </c>
      <c r="G114" s="279"/>
      <c r="H114" s="279" t="s">
        <v>604</v>
      </c>
      <c r="I114" s="279" t="s">
        <v>594</v>
      </c>
      <c r="J114" s="279"/>
      <c r="K114" s="292"/>
    </row>
    <row r="115" spans="2:11" ht="15" customHeight="1">
      <c r="B115" s="301"/>
      <c r="C115" s="279" t="s">
        <v>54</v>
      </c>
      <c r="D115" s="279"/>
      <c r="E115" s="279"/>
      <c r="F115" s="300" t="s">
        <v>560</v>
      </c>
      <c r="G115" s="279"/>
      <c r="H115" s="279" t="s">
        <v>605</v>
      </c>
      <c r="I115" s="279" t="s">
        <v>606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9" t="s">
        <v>607</v>
      </c>
      <c r="D120" s="269"/>
      <c r="E120" s="269"/>
      <c r="F120" s="269"/>
      <c r="G120" s="269"/>
      <c r="H120" s="269"/>
      <c r="I120" s="269"/>
      <c r="J120" s="269"/>
      <c r="K120" s="317"/>
    </row>
    <row r="121" spans="2:11" ht="17.25" customHeight="1">
      <c r="B121" s="318"/>
      <c r="C121" s="293" t="s">
        <v>554</v>
      </c>
      <c r="D121" s="293"/>
      <c r="E121" s="293"/>
      <c r="F121" s="293" t="s">
        <v>555</v>
      </c>
      <c r="G121" s="294"/>
      <c r="H121" s="293" t="s">
        <v>108</v>
      </c>
      <c r="I121" s="293" t="s">
        <v>54</v>
      </c>
      <c r="J121" s="293" t="s">
        <v>556</v>
      </c>
      <c r="K121" s="319"/>
    </row>
    <row r="122" spans="2:11" ht="17.25" customHeight="1">
      <c r="B122" s="318"/>
      <c r="C122" s="295" t="s">
        <v>557</v>
      </c>
      <c r="D122" s="295"/>
      <c r="E122" s="295"/>
      <c r="F122" s="296" t="s">
        <v>558</v>
      </c>
      <c r="G122" s="297"/>
      <c r="H122" s="295"/>
      <c r="I122" s="295"/>
      <c r="J122" s="295" t="s">
        <v>559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563</v>
      </c>
      <c r="D124" s="298"/>
      <c r="E124" s="298"/>
      <c r="F124" s="300" t="s">
        <v>560</v>
      </c>
      <c r="G124" s="279"/>
      <c r="H124" s="279" t="s">
        <v>599</v>
      </c>
      <c r="I124" s="279" t="s">
        <v>562</v>
      </c>
      <c r="J124" s="279">
        <v>120</v>
      </c>
      <c r="K124" s="322"/>
    </row>
    <row r="125" spans="2:11" ht="15" customHeight="1">
      <c r="B125" s="320"/>
      <c r="C125" s="279" t="s">
        <v>608</v>
      </c>
      <c r="D125" s="279"/>
      <c r="E125" s="279"/>
      <c r="F125" s="300" t="s">
        <v>560</v>
      </c>
      <c r="G125" s="279"/>
      <c r="H125" s="279" t="s">
        <v>609</v>
      </c>
      <c r="I125" s="279" t="s">
        <v>562</v>
      </c>
      <c r="J125" s="279" t="s">
        <v>610</v>
      </c>
      <c r="K125" s="322"/>
    </row>
    <row r="126" spans="2:11" ht="15" customHeight="1">
      <c r="B126" s="320"/>
      <c r="C126" s="279" t="s">
        <v>82</v>
      </c>
      <c r="D126" s="279"/>
      <c r="E126" s="279"/>
      <c r="F126" s="300" t="s">
        <v>560</v>
      </c>
      <c r="G126" s="279"/>
      <c r="H126" s="279" t="s">
        <v>611</v>
      </c>
      <c r="I126" s="279" t="s">
        <v>562</v>
      </c>
      <c r="J126" s="279" t="s">
        <v>610</v>
      </c>
      <c r="K126" s="322"/>
    </row>
    <row r="127" spans="2:11" ht="15" customHeight="1">
      <c r="B127" s="320"/>
      <c r="C127" s="279" t="s">
        <v>571</v>
      </c>
      <c r="D127" s="279"/>
      <c r="E127" s="279"/>
      <c r="F127" s="300" t="s">
        <v>566</v>
      </c>
      <c r="G127" s="279"/>
      <c r="H127" s="279" t="s">
        <v>572</v>
      </c>
      <c r="I127" s="279" t="s">
        <v>562</v>
      </c>
      <c r="J127" s="279">
        <v>15</v>
      </c>
      <c r="K127" s="322"/>
    </row>
    <row r="128" spans="2:11" ht="15" customHeight="1">
      <c r="B128" s="320"/>
      <c r="C128" s="302" t="s">
        <v>573</v>
      </c>
      <c r="D128" s="302"/>
      <c r="E128" s="302"/>
      <c r="F128" s="303" t="s">
        <v>566</v>
      </c>
      <c r="G128" s="302"/>
      <c r="H128" s="302" t="s">
        <v>574</v>
      </c>
      <c r="I128" s="302" t="s">
        <v>562</v>
      </c>
      <c r="J128" s="302">
        <v>15</v>
      </c>
      <c r="K128" s="322"/>
    </row>
    <row r="129" spans="2:11" ht="15" customHeight="1">
      <c r="B129" s="320"/>
      <c r="C129" s="302" t="s">
        <v>575</v>
      </c>
      <c r="D129" s="302"/>
      <c r="E129" s="302"/>
      <c r="F129" s="303" t="s">
        <v>566</v>
      </c>
      <c r="G129" s="302"/>
      <c r="H129" s="302" t="s">
        <v>576</v>
      </c>
      <c r="I129" s="302" t="s">
        <v>562</v>
      </c>
      <c r="J129" s="302">
        <v>20</v>
      </c>
      <c r="K129" s="322"/>
    </row>
    <row r="130" spans="2:11" ht="15" customHeight="1">
      <c r="B130" s="320"/>
      <c r="C130" s="302" t="s">
        <v>577</v>
      </c>
      <c r="D130" s="302"/>
      <c r="E130" s="302"/>
      <c r="F130" s="303" t="s">
        <v>566</v>
      </c>
      <c r="G130" s="302"/>
      <c r="H130" s="302" t="s">
        <v>578</v>
      </c>
      <c r="I130" s="302" t="s">
        <v>562</v>
      </c>
      <c r="J130" s="302">
        <v>20</v>
      </c>
      <c r="K130" s="322"/>
    </row>
    <row r="131" spans="2:11" ht="15" customHeight="1">
      <c r="B131" s="320"/>
      <c r="C131" s="279" t="s">
        <v>565</v>
      </c>
      <c r="D131" s="279"/>
      <c r="E131" s="279"/>
      <c r="F131" s="300" t="s">
        <v>566</v>
      </c>
      <c r="G131" s="279"/>
      <c r="H131" s="279" t="s">
        <v>599</v>
      </c>
      <c r="I131" s="279" t="s">
        <v>562</v>
      </c>
      <c r="J131" s="279">
        <v>50</v>
      </c>
      <c r="K131" s="322"/>
    </row>
    <row r="132" spans="2:11" ht="15" customHeight="1">
      <c r="B132" s="320"/>
      <c r="C132" s="279" t="s">
        <v>579</v>
      </c>
      <c r="D132" s="279"/>
      <c r="E132" s="279"/>
      <c r="F132" s="300" t="s">
        <v>566</v>
      </c>
      <c r="G132" s="279"/>
      <c r="H132" s="279" t="s">
        <v>599</v>
      </c>
      <c r="I132" s="279" t="s">
        <v>562</v>
      </c>
      <c r="J132" s="279">
        <v>50</v>
      </c>
      <c r="K132" s="322"/>
    </row>
    <row r="133" spans="2:11" ht="15" customHeight="1">
      <c r="B133" s="320"/>
      <c r="C133" s="279" t="s">
        <v>585</v>
      </c>
      <c r="D133" s="279"/>
      <c r="E133" s="279"/>
      <c r="F133" s="300" t="s">
        <v>566</v>
      </c>
      <c r="G133" s="279"/>
      <c r="H133" s="279" t="s">
        <v>599</v>
      </c>
      <c r="I133" s="279" t="s">
        <v>562</v>
      </c>
      <c r="J133" s="279">
        <v>50</v>
      </c>
      <c r="K133" s="322"/>
    </row>
    <row r="134" spans="2:11" ht="15" customHeight="1">
      <c r="B134" s="320"/>
      <c r="C134" s="279" t="s">
        <v>587</v>
      </c>
      <c r="D134" s="279"/>
      <c r="E134" s="279"/>
      <c r="F134" s="300" t="s">
        <v>566</v>
      </c>
      <c r="G134" s="279"/>
      <c r="H134" s="279" t="s">
        <v>599</v>
      </c>
      <c r="I134" s="279" t="s">
        <v>562</v>
      </c>
      <c r="J134" s="279">
        <v>50</v>
      </c>
      <c r="K134" s="322"/>
    </row>
    <row r="135" spans="2:11" ht="15" customHeight="1">
      <c r="B135" s="320"/>
      <c r="C135" s="279" t="s">
        <v>113</v>
      </c>
      <c r="D135" s="279"/>
      <c r="E135" s="279"/>
      <c r="F135" s="300" t="s">
        <v>566</v>
      </c>
      <c r="G135" s="279"/>
      <c r="H135" s="279" t="s">
        <v>612</v>
      </c>
      <c r="I135" s="279" t="s">
        <v>562</v>
      </c>
      <c r="J135" s="279">
        <v>255</v>
      </c>
      <c r="K135" s="322"/>
    </row>
    <row r="136" spans="2:11" ht="15" customHeight="1">
      <c r="B136" s="320"/>
      <c r="C136" s="279" t="s">
        <v>589</v>
      </c>
      <c r="D136" s="279"/>
      <c r="E136" s="279"/>
      <c r="F136" s="300" t="s">
        <v>560</v>
      </c>
      <c r="G136" s="279"/>
      <c r="H136" s="279" t="s">
        <v>613</v>
      </c>
      <c r="I136" s="279" t="s">
        <v>591</v>
      </c>
      <c r="J136" s="279"/>
      <c r="K136" s="322"/>
    </row>
    <row r="137" spans="2:11" ht="15" customHeight="1">
      <c r="B137" s="320"/>
      <c r="C137" s="279" t="s">
        <v>592</v>
      </c>
      <c r="D137" s="279"/>
      <c r="E137" s="279"/>
      <c r="F137" s="300" t="s">
        <v>560</v>
      </c>
      <c r="G137" s="279"/>
      <c r="H137" s="279" t="s">
        <v>614</v>
      </c>
      <c r="I137" s="279" t="s">
        <v>594</v>
      </c>
      <c r="J137" s="279"/>
      <c r="K137" s="322"/>
    </row>
    <row r="138" spans="2:11" ht="15" customHeight="1">
      <c r="B138" s="320"/>
      <c r="C138" s="279" t="s">
        <v>595</v>
      </c>
      <c r="D138" s="279"/>
      <c r="E138" s="279"/>
      <c r="F138" s="300" t="s">
        <v>560</v>
      </c>
      <c r="G138" s="279"/>
      <c r="H138" s="279" t="s">
        <v>595</v>
      </c>
      <c r="I138" s="279" t="s">
        <v>594</v>
      </c>
      <c r="J138" s="279"/>
      <c r="K138" s="322"/>
    </row>
    <row r="139" spans="2:11" ht="15" customHeight="1">
      <c r="B139" s="320"/>
      <c r="C139" s="279" t="s">
        <v>35</v>
      </c>
      <c r="D139" s="279"/>
      <c r="E139" s="279"/>
      <c r="F139" s="300" t="s">
        <v>560</v>
      </c>
      <c r="G139" s="279"/>
      <c r="H139" s="279" t="s">
        <v>615</v>
      </c>
      <c r="I139" s="279" t="s">
        <v>594</v>
      </c>
      <c r="J139" s="279"/>
      <c r="K139" s="322"/>
    </row>
    <row r="140" spans="2:11" ht="15" customHeight="1">
      <c r="B140" s="320"/>
      <c r="C140" s="279" t="s">
        <v>616</v>
      </c>
      <c r="D140" s="279"/>
      <c r="E140" s="279"/>
      <c r="F140" s="300" t="s">
        <v>560</v>
      </c>
      <c r="G140" s="279"/>
      <c r="H140" s="279" t="s">
        <v>617</v>
      </c>
      <c r="I140" s="279" t="s">
        <v>594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618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554</v>
      </c>
      <c r="D146" s="293"/>
      <c r="E146" s="293"/>
      <c r="F146" s="293" t="s">
        <v>555</v>
      </c>
      <c r="G146" s="294"/>
      <c r="H146" s="293" t="s">
        <v>108</v>
      </c>
      <c r="I146" s="293" t="s">
        <v>54</v>
      </c>
      <c r="J146" s="293" t="s">
        <v>556</v>
      </c>
      <c r="K146" s="292"/>
    </row>
    <row r="147" spans="2:11" ht="17.25" customHeight="1">
      <c r="B147" s="290"/>
      <c r="C147" s="295" t="s">
        <v>557</v>
      </c>
      <c r="D147" s="295"/>
      <c r="E147" s="295"/>
      <c r="F147" s="296" t="s">
        <v>558</v>
      </c>
      <c r="G147" s="297"/>
      <c r="H147" s="295"/>
      <c r="I147" s="295"/>
      <c r="J147" s="295" t="s">
        <v>559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563</v>
      </c>
      <c r="D149" s="279"/>
      <c r="E149" s="279"/>
      <c r="F149" s="327" t="s">
        <v>560</v>
      </c>
      <c r="G149" s="279"/>
      <c r="H149" s="326" t="s">
        <v>599</v>
      </c>
      <c r="I149" s="326" t="s">
        <v>562</v>
      </c>
      <c r="J149" s="326">
        <v>120</v>
      </c>
      <c r="K149" s="322"/>
    </row>
    <row r="150" spans="2:11" ht="15" customHeight="1">
      <c r="B150" s="301"/>
      <c r="C150" s="326" t="s">
        <v>608</v>
      </c>
      <c r="D150" s="279"/>
      <c r="E150" s="279"/>
      <c r="F150" s="327" t="s">
        <v>560</v>
      </c>
      <c r="G150" s="279"/>
      <c r="H150" s="326" t="s">
        <v>619</v>
      </c>
      <c r="I150" s="326" t="s">
        <v>562</v>
      </c>
      <c r="J150" s="326" t="s">
        <v>610</v>
      </c>
      <c r="K150" s="322"/>
    </row>
    <row r="151" spans="2:11" ht="15" customHeight="1">
      <c r="B151" s="301"/>
      <c r="C151" s="326" t="s">
        <v>82</v>
      </c>
      <c r="D151" s="279"/>
      <c r="E151" s="279"/>
      <c r="F151" s="327" t="s">
        <v>560</v>
      </c>
      <c r="G151" s="279"/>
      <c r="H151" s="326" t="s">
        <v>620</v>
      </c>
      <c r="I151" s="326" t="s">
        <v>562</v>
      </c>
      <c r="J151" s="326" t="s">
        <v>610</v>
      </c>
      <c r="K151" s="322"/>
    </row>
    <row r="152" spans="2:11" ht="15" customHeight="1">
      <c r="B152" s="301"/>
      <c r="C152" s="326" t="s">
        <v>565</v>
      </c>
      <c r="D152" s="279"/>
      <c r="E152" s="279"/>
      <c r="F152" s="327" t="s">
        <v>566</v>
      </c>
      <c r="G152" s="279"/>
      <c r="H152" s="326" t="s">
        <v>599</v>
      </c>
      <c r="I152" s="326" t="s">
        <v>562</v>
      </c>
      <c r="J152" s="326">
        <v>50</v>
      </c>
      <c r="K152" s="322"/>
    </row>
    <row r="153" spans="2:11" ht="15" customHeight="1">
      <c r="B153" s="301"/>
      <c r="C153" s="326" t="s">
        <v>568</v>
      </c>
      <c r="D153" s="279"/>
      <c r="E153" s="279"/>
      <c r="F153" s="327" t="s">
        <v>560</v>
      </c>
      <c r="G153" s="279"/>
      <c r="H153" s="326" t="s">
        <v>599</v>
      </c>
      <c r="I153" s="326" t="s">
        <v>570</v>
      </c>
      <c r="J153" s="326"/>
      <c r="K153" s="322"/>
    </row>
    <row r="154" spans="2:11" ht="15" customHeight="1">
      <c r="B154" s="301"/>
      <c r="C154" s="326" t="s">
        <v>579</v>
      </c>
      <c r="D154" s="279"/>
      <c r="E154" s="279"/>
      <c r="F154" s="327" t="s">
        <v>566</v>
      </c>
      <c r="G154" s="279"/>
      <c r="H154" s="326" t="s">
        <v>599</v>
      </c>
      <c r="I154" s="326" t="s">
        <v>562</v>
      </c>
      <c r="J154" s="326">
        <v>50</v>
      </c>
      <c r="K154" s="322"/>
    </row>
    <row r="155" spans="2:11" ht="15" customHeight="1">
      <c r="B155" s="301"/>
      <c r="C155" s="326" t="s">
        <v>587</v>
      </c>
      <c r="D155" s="279"/>
      <c r="E155" s="279"/>
      <c r="F155" s="327" t="s">
        <v>566</v>
      </c>
      <c r="G155" s="279"/>
      <c r="H155" s="326" t="s">
        <v>599</v>
      </c>
      <c r="I155" s="326" t="s">
        <v>562</v>
      </c>
      <c r="J155" s="326">
        <v>50</v>
      </c>
      <c r="K155" s="322"/>
    </row>
    <row r="156" spans="2:11" ht="15" customHeight="1">
      <c r="B156" s="301"/>
      <c r="C156" s="326" t="s">
        <v>585</v>
      </c>
      <c r="D156" s="279"/>
      <c r="E156" s="279"/>
      <c r="F156" s="327" t="s">
        <v>566</v>
      </c>
      <c r="G156" s="279"/>
      <c r="H156" s="326" t="s">
        <v>599</v>
      </c>
      <c r="I156" s="326" t="s">
        <v>562</v>
      </c>
      <c r="J156" s="326">
        <v>50</v>
      </c>
      <c r="K156" s="322"/>
    </row>
    <row r="157" spans="2:11" ht="15" customHeight="1">
      <c r="B157" s="301"/>
      <c r="C157" s="326" t="s">
        <v>100</v>
      </c>
      <c r="D157" s="279"/>
      <c r="E157" s="279"/>
      <c r="F157" s="327" t="s">
        <v>560</v>
      </c>
      <c r="G157" s="279"/>
      <c r="H157" s="326" t="s">
        <v>621</v>
      </c>
      <c r="I157" s="326" t="s">
        <v>562</v>
      </c>
      <c r="J157" s="326" t="s">
        <v>622</v>
      </c>
      <c r="K157" s="322"/>
    </row>
    <row r="158" spans="2:11" ht="15" customHeight="1">
      <c r="B158" s="301"/>
      <c r="C158" s="326" t="s">
        <v>623</v>
      </c>
      <c r="D158" s="279"/>
      <c r="E158" s="279"/>
      <c r="F158" s="327" t="s">
        <v>560</v>
      </c>
      <c r="G158" s="279"/>
      <c r="H158" s="326" t="s">
        <v>624</v>
      </c>
      <c r="I158" s="326" t="s">
        <v>594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269" t="s">
        <v>625</v>
      </c>
      <c r="D163" s="269"/>
      <c r="E163" s="269"/>
      <c r="F163" s="269"/>
      <c r="G163" s="269"/>
      <c r="H163" s="269"/>
      <c r="I163" s="269"/>
      <c r="J163" s="269"/>
      <c r="K163" s="270"/>
    </row>
    <row r="164" spans="2:11" ht="17.25" customHeight="1">
      <c r="B164" s="268"/>
      <c r="C164" s="293" t="s">
        <v>554</v>
      </c>
      <c r="D164" s="293"/>
      <c r="E164" s="293"/>
      <c r="F164" s="293" t="s">
        <v>555</v>
      </c>
      <c r="G164" s="330"/>
      <c r="H164" s="331" t="s">
        <v>108</v>
      </c>
      <c r="I164" s="331" t="s">
        <v>54</v>
      </c>
      <c r="J164" s="293" t="s">
        <v>556</v>
      </c>
      <c r="K164" s="270"/>
    </row>
    <row r="165" spans="2:11" ht="17.25" customHeight="1">
      <c r="B165" s="271"/>
      <c r="C165" s="295" t="s">
        <v>557</v>
      </c>
      <c r="D165" s="295"/>
      <c r="E165" s="295"/>
      <c r="F165" s="296" t="s">
        <v>558</v>
      </c>
      <c r="G165" s="332"/>
      <c r="H165" s="333"/>
      <c r="I165" s="333"/>
      <c r="J165" s="295" t="s">
        <v>559</v>
      </c>
      <c r="K165" s="273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563</v>
      </c>
      <c r="D167" s="279"/>
      <c r="E167" s="279"/>
      <c r="F167" s="300" t="s">
        <v>560</v>
      </c>
      <c r="G167" s="279"/>
      <c r="H167" s="279" t="s">
        <v>599</v>
      </c>
      <c r="I167" s="279" t="s">
        <v>562</v>
      </c>
      <c r="J167" s="279">
        <v>120</v>
      </c>
      <c r="K167" s="322"/>
    </row>
    <row r="168" spans="2:11" ht="15" customHeight="1">
      <c r="B168" s="301"/>
      <c r="C168" s="279" t="s">
        <v>608</v>
      </c>
      <c r="D168" s="279"/>
      <c r="E168" s="279"/>
      <c r="F168" s="300" t="s">
        <v>560</v>
      </c>
      <c r="G168" s="279"/>
      <c r="H168" s="279" t="s">
        <v>609</v>
      </c>
      <c r="I168" s="279" t="s">
        <v>562</v>
      </c>
      <c r="J168" s="279" t="s">
        <v>610</v>
      </c>
      <c r="K168" s="322"/>
    </row>
    <row r="169" spans="2:11" ht="15" customHeight="1">
      <c r="B169" s="301"/>
      <c r="C169" s="279" t="s">
        <v>82</v>
      </c>
      <c r="D169" s="279"/>
      <c r="E169" s="279"/>
      <c r="F169" s="300" t="s">
        <v>560</v>
      </c>
      <c r="G169" s="279"/>
      <c r="H169" s="279" t="s">
        <v>626</v>
      </c>
      <c r="I169" s="279" t="s">
        <v>562</v>
      </c>
      <c r="J169" s="279" t="s">
        <v>610</v>
      </c>
      <c r="K169" s="322"/>
    </row>
    <row r="170" spans="2:11" ht="15" customHeight="1">
      <c r="B170" s="301"/>
      <c r="C170" s="279" t="s">
        <v>565</v>
      </c>
      <c r="D170" s="279"/>
      <c r="E170" s="279"/>
      <c r="F170" s="300" t="s">
        <v>566</v>
      </c>
      <c r="G170" s="279"/>
      <c r="H170" s="279" t="s">
        <v>626</v>
      </c>
      <c r="I170" s="279" t="s">
        <v>562</v>
      </c>
      <c r="J170" s="279">
        <v>50</v>
      </c>
      <c r="K170" s="322"/>
    </row>
    <row r="171" spans="2:11" ht="15" customHeight="1">
      <c r="B171" s="301"/>
      <c r="C171" s="279" t="s">
        <v>568</v>
      </c>
      <c r="D171" s="279"/>
      <c r="E171" s="279"/>
      <c r="F171" s="300" t="s">
        <v>560</v>
      </c>
      <c r="G171" s="279"/>
      <c r="H171" s="279" t="s">
        <v>626</v>
      </c>
      <c r="I171" s="279" t="s">
        <v>570</v>
      </c>
      <c r="J171" s="279"/>
      <c r="K171" s="322"/>
    </row>
    <row r="172" spans="2:11" ht="15" customHeight="1">
      <c r="B172" s="301"/>
      <c r="C172" s="279" t="s">
        <v>579</v>
      </c>
      <c r="D172" s="279"/>
      <c r="E172" s="279"/>
      <c r="F172" s="300" t="s">
        <v>566</v>
      </c>
      <c r="G172" s="279"/>
      <c r="H172" s="279" t="s">
        <v>626</v>
      </c>
      <c r="I172" s="279" t="s">
        <v>562</v>
      </c>
      <c r="J172" s="279">
        <v>50</v>
      </c>
      <c r="K172" s="322"/>
    </row>
    <row r="173" spans="2:11" ht="15" customHeight="1">
      <c r="B173" s="301"/>
      <c r="C173" s="279" t="s">
        <v>587</v>
      </c>
      <c r="D173" s="279"/>
      <c r="E173" s="279"/>
      <c r="F173" s="300" t="s">
        <v>566</v>
      </c>
      <c r="G173" s="279"/>
      <c r="H173" s="279" t="s">
        <v>626</v>
      </c>
      <c r="I173" s="279" t="s">
        <v>562</v>
      </c>
      <c r="J173" s="279">
        <v>50</v>
      </c>
      <c r="K173" s="322"/>
    </row>
    <row r="174" spans="2:11" ht="15" customHeight="1">
      <c r="B174" s="301"/>
      <c r="C174" s="279" t="s">
        <v>585</v>
      </c>
      <c r="D174" s="279"/>
      <c r="E174" s="279"/>
      <c r="F174" s="300" t="s">
        <v>566</v>
      </c>
      <c r="G174" s="279"/>
      <c r="H174" s="279" t="s">
        <v>626</v>
      </c>
      <c r="I174" s="279" t="s">
        <v>562</v>
      </c>
      <c r="J174" s="279">
        <v>50</v>
      </c>
      <c r="K174" s="322"/>
    </row>
    <row r="175" spans="2:11" ht="15" customHeight="1">
      <c r="B175" s="301"/>
      <c r="C175" s="279" t="s">
        <v>107</v>
      </c>
      <c r="D175" s="279"/>
      <c r="E175" s="279"/>
      <c r="F175" s="300" t="s">
        <v>560</v>
      </c>
      <c r="G175" s="279"/>
      <c r="H175" s="279" t="s">
        <v>627</v>
      </c>
      <c r="I175" s="279" t="s">
        <v>628</v>
      </c>
      <c r="J175" s="279"/>
      <c r="K175" s="322"/>
    </row>
    <row r="176" spans="2:11" ht="15" customHeight="1">
      <c r="B176" s="301"/>
      <c r="C176" s="279" t="s">
        <v>54</v>
      </c>
      <c r="D176" s="279"/>
      <c r="E176" s="279"/>
      <c r="F176" s="300" t="s">
        <v>560</v>
      </c>
      <c r="G176" s="279"/>
      <c r="H176" s="279" t="s">
        <v>629</v>
      </c>
      <c r="I176" s="279" t="s">
        <v>630</v>
      </c>
      <c r="J176" s="279">
        <v>1</v>
      </c>
      <c r="K176" s="322"/>
    </row>
    <row r="177" spans="2:11" ht="15" customHeight="1">
      <c r="B177" s="301"/>
      <c r="C177" s="279" t="s">
        <v>50</v>
      </c>
      <c r="D177" s="279"/>
      <c r="E177" s="279"/>
      <c r="F177" s="300" t="s">
        <v>560</v>
      </c>
      <c r="G177" s="279"/>
      <c r="H177" s="279" t="s">
        <v>631</v>
      </c>
      <c r="I177" s="279" t="s">
        <v>562</v>
      </c>
      <c r="J177" s="279">
        <v>20</v>
      </c>
      <c r="K177" s="322"/>
    </row>
    <row r="178" spans="2:11" ht="15" customHeight="1">
      <c r="B178" s="301"/>
      <c r="C178" s="279" t="s">
        <v>108</v>
      </c>
      <c r="D178" s="279"/>
      <c r="E178" s="279"/>
      <c r="F178" s="300" t="s">
        <v>560</v>
      </c>
      <c r="G178" s="279"/>
      <c r="H178" s="279" t="s">
        <v>632</v>
      </c>
      <c r="I178" s="279" t="s">
        <v>562</v>
      </c>
      <c r="J178" s="279">
        <v>255</v>
      </c>
      <c r="K178" s="322"/>
    </row>
    <row r="179" spans="2:11" ht="15" customHeight="1">
      <c r="B179" s="301"/>
      <c r="C179" s="279" t="s">
        <v>109</v>
      </c>
      <c r="D179" s="279"/>
      <c r="E179" s="279"/>
      <c r="F179" s="300" t="s">
        <v>560</v>
      </c>
      <c r="G179" s="279"/>
      <c r="H179" s="279" t="s">
        <v>525</v>
      </c>
      <c r="I179" s="279" t="s">
        <v>562</v>
      </c>
      <c r="J179" s="279">
        <v>10</v>
      </c>
      <c r="K179" s="322"/>
    </row>
    <row r="180" spans="2:11" ht="15" customHeight="1">
      <c r="B180" s="301"/>
      <c r="C180" s="279" t="s">
        <v>110</v>
      </c>
      <c r="D180" s="279"/>
      <c r="E180" s="279"/>
      <c r="F180" s="300" t="s">
        <v>560</v>
      </c>
      <c r="G180" s="279"/>
      <c r="H180" s="279" t="s">
        <v>633</v>
      </c>
      <c r="I180" s="279" t="s">
        <v>594</v>
      </c>
      <c r="J180" s="279"/>
      <c r="K180" s="322"/>
    </row>
    <row r="181" spans="2:11" ht="15" customHeight="1">
      <c r="B181" s="301"/>
      <c r="C181" s="279" t="s">
        <v>634</v>
      </c>
      <c r="D181" s="279"/>
      <c r="E181" s="279"/>
      <c r="F181" s="300" t="s">
        <v>560</v>
      </c>
      <c r="G181" s="279"/>
      <c r="H181" s="279" t="s">
        <v>635</v>
      </c>
      <c r="I181" s="279" t="s">
        <v>594</v>
      </c>
      <c r="J181" s="279"/>
      <c r="K181" s="322"/>
    </row>
    <row r="182" spans="2:11" ht="15" customHeight="1">
      <c r="B182" s="301"/>
      <c r="C182" s="279" t="s">
        <v>623</v>
      </c>
      <c r="D182" s="279"/>
      <c r="E182" s="279"/>
      <c r="F182" s="300" t="s">
        <v>560</v>
      </c>
      <c r="G182" s="279"/>
      <c r="H182" s="279" t="s">
        <v>636</v>
      </c>
      <c r="I182" s="279" t="s">
        <v>594</v>
      </c>
      <c r="J182" s="279"/>
      <c r="K182" s="322"/>
    </row>
    <row r="183" spans="2:11" ht="15" customHeight="1">
      <c r="B183" s="301"/>
      <c r="C183" s="279" t="s">
        <v>112</v>
      </c>
      <c r="D183" s="279"/>
      <c r="E183" s="279"/>
      <c r="F183" s="300" t="s">
        <v>566</v>
      </c>
      <c r="G183" s="279"/>
      <c r="H183" s="279" t="s">
        <v>637</v>
      </c>
      <c r="I183" s="279" t="s">
        <v>562</v>
      </c>
      <c r="J183" s="279">
        <v>50</v>
      </c>
      <c r="K183" s="322"/>
    </row>
    <row r="184" spans="2:11" ht="15" customHeight="1">
      <c r="B184" s="301"/>
      <c r="C184" s="279" t="s">
        <v>638</v>
      </c>
      <c r="D184" s="279"/>
      <c r="E184" s="279"/>
      <c r="F184" s="300" t="s">
        <v>566</v>
      </c>
      <c r="G184" s="279"/>
      <c r="H184" s="279" t="s">
        <v>639</v>
      </c>
      <c r="I184" s="279" t="s">
        <v>640</v>
      </c>
      <c r="J184" s="279"/>
      <c r="K184" s="322"/>
    </row>
    <row r="185" spans="2:11" ht="15" customHeight="1">
      <c r="B185" s="301"/>
      <c r="C185" s="279" t="s">
        <v>641</v>
      </c>
      <c r="D185" s="279"/>
      <c r="E185" s="279"/>
      <c r="F185" s="300" t="s">
        <v>566</v>
      </c>
      <c r="G185" s="279"/>
      <c r="H185" s="279" t="s">
        <v>642</v>
      </c>
      <c r="I185" s="279" t="s">
        <v>640</v>
      </c>
      <c r="J185" s="279"/>
      <c r="K185" s="322"/>
    </row>
    <row r="186" spans="2:11" ht="15" customHeight="1">
      <c r="B186" s="301"/>
      <c r="C186" s="279" t="s">
        <v>643</v>
      </c>
      <c r="D186" s="279"/>
      <c r="E186" s="279"/>
      <c r="F186" s="300" t="s">
        <v>566</v>
      </c>
      <c r="G186" s="279"/>
      <c r="H186" s="279" t="s">
        <v>644</v>
      </c>
      <c r="I186" s="279" t="s">
        <v>640</v>
      </c>
      <c r="J186" s="279"/>
      <c r="K186" s="322"/>
    </row>
    <row r="187" spans="2:11" ht="15" customHeight="1">
      <c r="B187" s="301"/>
      <c r="C187" s="334" t="s">
        <v>645</v>
      </c>
      <c r="D187" s="279"/>
      <c r="E187" s="279"/>
      <c r="F187" s="300" t="s">
        <v>566</v>
      </c>
      <c r="G187" s="279"/>
      <c r="H187" s="279" t="s">
        <v>646</v>
      </c>
      <c r="I187" s="279" t="s">
        <v>647</v>
      </c>
      <c r="J187" s="335" t="s">
        <v>648</v>
      </c>
      <c r="K187" s="322"/>
    </row>
    <row r="188" spans="2:11" ht="15" customHeight="1">
      <c r="B188" s="301"/>
      <c r="C188" s="285" t="s">
        <v>39</v>
      </c>
      <c r="D188" s="279"/>
      <c r="E188" s="279"/>
      <c r="F188" s="300" t="s">
        <v>560</v>
      </c>
      <c r="G188" s="279"/>
      <c r="H188" s="275" t="s">
        <v>649</v>
      </c>
      <c r="I188" s="279" t="s">
        <v>650</v>
      </c>
      <c r="J188" s="279"/>
      <c r="K188" s="322"/>
    </row>
    <row r="189" spans="2:11" ht="15" customHeight="1">
      <c r="B189" s="301"/>
      <c r="C189" s="285" t="s">
        <v>651</v>
      </c>
      <c r="D189" s="279"/>
      <c r="E189" s="279"/>
      <c r="F189" s="300" t="s">
        <v>560</v>
      </c>
      <c r="G189" s="279"/>
      <c r="H189" s="279" t="s">
        <v>652</v>
      </c>
      <c r="I189" s="279" t="s">
        <v>594</v>
      </c>
      <c r="J189" s="279"/>
      <c r="K189" s="322"/>
    </row>
    <row r="190" spans="2:11" ht="15" customHeight="1">
      <c r="B190" s="301"/>
      <c r="C190" s="285" t="s">
        <v>653</v>
      </c>
      <c r="D190" s="279"/>
      <c r="E190" s="279"/>
      <c r="F190" s="300" t="s">
        <v>560</v>
      </c>
      <c r="G190" s="279"/>
      <c r="H190" s="279" t="s">
        <v>654</v>
      </c>
      <c r="I190" s="279" t="s">
        <v>594</v>
      </c>
      <c r="J190" s="279"/>
      <c r="K190" s="322"/>
    </row>
    <row r="191" spans="2:11" ht="15" customHeight="1">
      <c r="B191" s="301"/>
      <c r="C191" s="285" t="s">
        <v>655</v>
      </c>
      <c r="D191" s="279"/>
      <c r="E191" s="279"/>
      <c r="F191" s="300" t="s">
        <v>566</v>
      </c>
      <c r="G191" s="279"/>
      <c r="H191" s="279" t="s">
        <v>656</v>
      </c>
      <c r="I191" s="279" t="s">
        <v>594</v>
      </c>
      <c r="J191" s="279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269" t="s">
        <v>657</v>
      </c>
      <c r="D197" s="269"/>
      <c r="E197" s="269"/>
      <c r="F197" s="269"/>
      <c r="G197" s="269"/>
      <c r="H197" s="269"/>
      <c r="I197" s="269"/>
      <c r="J197" s="269"/>
      <c r="K197" s="270"/>
    </row>
    <row r="198" spans="2:11" ht="25.5" customHeight="1">
      <c r="B198" s="268"/>
      <c r="C198" s="337" t="s">
        <v>658</v>
      </c>
      <c r="D198" s="337"/>
      <c r="E198" s="337"/>
      <c r="F198" s="337" t="s">
        <v>659</v>
      </c>
      <c r="G198" s="338"/>
      <c r="H198" s="337" t="s">
        <v>660</v>
      </c>
      <c r="I198" s="337"/>
      <c r="J198" s="337"/>
      <c r="K198" s="270"/>
    </row>
    <row r="199" spans="2:11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spans="2:11" ht="15" customHeight="1">
      <c r="B200" s="301"/>
      <c r="C200" s="279" t="s">
        <v>650</v>
      </c>
      <c r="D200" s="279"/>
      <c r="E200" s="279"/>
      <c r="F200" s="300" t="s">
        <v>40</v>
      </c>
      <c r="G200" s="279"/>
      <c r="H200" s="279" t="s">
        <v>661</v>
      </c>
      <c r="I200" s="279"/>
      <c r="J200" s="279"/>
      <c r="K200" s="322"/>
    </row>
    <row r="201" spans="2:11" ht="15" customHeight="1">
      <c r="B201" s="301"/>
      <c r="C201" s="307"/>
      <c r="D201" s="279"/>
      <c r="E201" s="279"/>
      <c r="F201" s="300" t="s">
        <v>41</v>
      </c>
      <c r="G201" s="279"/>
      <c r="H201" s="279" t="s">
        <v>662</v>
      </c>
      <c r="I201" s="279"/>
      <c r="J201" s="279"/>
      <c r="K201" s="322"/>
    </row>
    <row r="202" spans="2:11" ht="15" customHeight="1">
      <c r="B202" s="301"/>
      <c r="C202" s="307"/>
      <c r="D202" s="279"/>
      <c r="E202" s="279"/>
      <c r="F202" s="300" t="s">
        <v>44</v>
      </c>
      <c r="G202" s="279"/>
      <c r="H202" s="279" t="s">
        <v>663</v>
      </c>
      <c r="I202" s="279"/>
      <c r="J202" s="279"/>
      <c r="K202" s="322"/>
    </row>
    <row r="203" spans="2:11" ht="15" customHeight="1">
      <c r="B203" s="301"/>
      <c r="C203" s="279"/>
      <c r="D203" s="279"/>
      <c r="E203" s="279"/>
      <c r="F203" s="300" t="s">
        <v>42</v>
      </c>
      <c r="G203" s="279"/>
      <c r="H203" s="279" t="s">
        <v>664</v>
      </c>
      <c r="I203" s="279"/>
      <c r="J203" s="279"/>
      <c r="K203" s="322"/>
    </row>
    <row r="204" spans="2:11" ht="15" customHeight="1">
      <c r="B204" s="301"/>
      <c r="C204" s="279"/>
      <c r="D204" s="279"/>
      <c r="E204" s="279"/>
      <c r="F204" s="300" t="s">
        <v>43</v>
      </c>
      <c r="G204" s="279"/>
      <c r="H204" s="279" t="s">
        <v>665</v>
      </c>
      <c r="I204" s="279"/>
      <c r="J204" s="279"/>
      <c r="K204" s="322"/>
    </row>
    <row r="205" spans="2:11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spans="2:11" ht="15" customHeight="1">
      <c r="B206" s="301"/>
      <c r="C206" s="279" t="s">
        <v>606</v>
      </c>
      <c r="D206" s="279"/>
      <c r="E206" s="279"/>
      <c r="F206" s="300" t="s">
        <v>75</v>
      </c>
      <c r="G206" s="279"/>
      <c r="H206" s="279" t="s">
        <v>666</v>
      </c>
      <c r="I206" s="279"/>
      <c r="J206" s="279"/>
      <c r="K206" s="322"/>
    </row>
    <row r="207" spans="2:11" ht="15" customHeight="1">
      <c r="B207" s="301"/>
      <c r="C207" s="307"/>
      <c r="D207" s="279"/>
      <c r="E207" s="279"/>
      <c r="F207" s="300" t="s">
        <v>504</v>
      </c>
      <c r="G207" s="279"/>
      <c r="H207" s="279" t="s">
        <v>505</v>
      </c>
      <c r="I207" s="279"/>
      <c r="J207" s="279"/>
      <c r="K207" s="322"/>
    </row>
    <row r="208" spans="2:11" ht="15" customHeight="1">
      <c r="B208" s="301"/>
      <c r="C208" s="279"/>
      <c r="D208" s="279"/>
      <c r="E208" s="279"/>
      <c r="F208" s="300" t="s">
        <v>502</v>
      </c>
      <c r="G208" s="279"/>
      <c r="H208" s="279" t="s">
        <v>667</v>
      </c>
      <c r="I208" s="279"/>
      <c r="J208" s="279"/>
      <c r="K208" s="322"/>
    </row>
    <row r="209" spans="2:11" ht="15" customHeight="1">
      <c r="B209" s="339"/>
      <c r="C209" s="307"/>
      <c r="D209" s="307"/>
      <c r="E209" s="307"/>
      <c r="F209" s="300" t="s">
        <v>506</v>
      </c>
      <c r="G209" s="285"/>
      <c r="H209" s="326" t="s">
        <v>507</v>
      </c>
      <c r="I209" s="326"/>
      <c r="J209" s="326"/>
      <c r="K209" s="340"/>
    </row>
    <row r="210" spans="2:11" ht="15" customHeight="1">
      <c r="B210" s="339"/>
      <c r="C210" s="307"/>
      <c r="D210" s="307"/>
      <c r="E210" s="307"/>
      <c r="F210" s="300" t="s">
        <v>508</v>
      </c>
      <c r="G210" s="285"/>
      <c r="H210" s="326" t="s">
        <v>668</v>
      </c>
      <c r="I210" s="326"/>
      <c r="J210" s="326"/>
      <c r="K210" s="340"/>
    </row>
    <row r="211" spans="2: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spans="2:11" ht="15" customHeight="1">
      <c r="B212" s="339"/>
      <c r="C212" s="279" t="s">
        <v>630</v>
      </c>
      <c r="D212" s="307"/>
      <c r="E212" s="307"/>
      <c r="F212" s="300">
        <v>1</v>
      </c>
      <c r="G212" s="285"/>
      <c r="H212" s="326" t="s">
        <v>669</v>
      </c>
      <c r="I212" s="326"/>
      <c r="J212" s="326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5"/>
      <c r="H213" s="326" t="s">
        <v>670</v>
      </c>
      <c r="I213" s="326"/>
      <c r="J213" s="326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5"/>
      <c r="H214" s="326" t="s">
        <v>671</v>
      </c>
      <c r="I214" s="326"/>
      <c r="J214" s="326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5"/>
      <c r="H215" s="326" t="s">
        <v>672</v>
      </c>
      <c r="I215" s="326"/>
      <c r="J215" s="326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MILOS\Milos</dc:creator>
  <cp:keywords/>
  <dc:description/>
  <cp:lastModifiedBy>MILOS\Milos</cp:lastModifiedBy>
  <dcterms:created xsi:type="dcterms:W3CDTF">2018-12-18T14:13:08Z</dcterms:created>
  <dcterms:modified xsi:type="dcterms:W3CDTF">2018-12-18T14:13:16Z</dcterms:modified>
  <cp:category/>
  <cp:version/>
  <cp:contentType/>
  <cp:contentStatus/>
</cp:coreProperties>
</file>