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3995" windowHeight="538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'Položky'!$A$1:$G$32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<sst xmlns="http://schemas.openxmlformats.org/spreadsheetml/2006/main" count="180" uniqueCount="134">
  <si>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</si>
  <si>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</si>
  <si>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</si>
  <si>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</si>
  <si>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</si>
  <si>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</si>
  <si>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</si>
  <si>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</si>
  <si>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</si>
  <si>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</si>
  <si>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</si>
  <si>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</si>
  <si>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</si>
  <si>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</si>
  <si>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</si>
  <si>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</si>
  <si>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</si>
  <si>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</si>
  <si>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</si>
  <si>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</si>
  <si>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</si>
  <si>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</si>
  <si>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</si>
  <si>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</si>
  <si>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</si>
  <si>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</si>
  <si>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</si>
  <si>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</si>
  <si>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</si>
  <si>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</si>
  <si>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</si>
  <si>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</si>
  <si>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</si>
  <si>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</si>
  <si>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</si>
  <si>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</si>
  <si>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</si>
  <si>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</si>
  <si>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</si>
  <si>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</si>
  <si>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</si>
  <si>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</si>
  <si>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</si>
  <si>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</si>
  <si>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</si>
  <si>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</si>
  <si>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</si>
  <si>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</si>
  <si>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</si>
  <si>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</si>
  <si>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</si>
  <si>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</si>
  <si>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</si>
  <si>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</si>
  <si>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</si>
  <si>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</si>
  <si>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</si>
  <si>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</si>
  <si>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</si>
  <si>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</si>
  <si>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</si>
  <si>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</si>
  <si>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</si>
  <si>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</si>
  <si>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</si>
  <si>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</si>
  <si>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</si>
  <si>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</si>
  <si>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</si>
  <si>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</si>
  <si>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</si>
  <si>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</si>
  <si>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</si>
  <si>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</si>
  <si>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</si>
  <si>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</si>
  <si>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20170044</t>
  </si>
  <si>
    <t>Oprava komunikace ulice Sokolská k.ú.Milín</t>
  </si>
  <si>
    <t>01</t>
  </si>
  <si>
    <t>Oprava komunikace</t>
  </si>
  <si>
    <t>5</t>
  </si>
  <si>
    <t>Komunikace</t>
  </si>
  <si>
    <t>566401111R00</t>
  </si>
  <si>
    <t xml:space="preserve">Doplnění krytu kamenivem drceným do 0,08 m3/m2 </t>
  </si>
  <si>
    <t>m2</t>
  </si>
  <si>
    <t>577161314R00</t>
  </si>
  <si>
    <t xml:space="preserve">Beton asfaltový  ABH II obr tl.,70  do 3 m </t>
  </si>
  <si>
    <t>998225111R00</t>
  </si>
  <si>
    <t xml:space="preserve">Přesun hmot, pozemní komunikace, kryt živičný </t>
  </si>
  <si>
    <t>t</t>
  </si>
  <si>
    <t>89</t>
  </si>
  <si>
    <t>Drobné objekty</t>
  </si>
  <si>
    <t>899231111R00</t>
  </si>
  <si>
    <t xml:space="preserve">Výšková úprava vstupu do 20 cm, zvýšení mříže </t>
  </si>
  <si>
    <t>kus</t>
  </si>
  <si>
    <t>899331111R00</t>
  </si>
  <si>
    <t xml:space="preserve">Výšková úprava vstupu do 20 cm, zvýšení poklopu </t>
  </si>
  <si>
    <t>899431111R00</t>
  </si>
  <si>
    <t xml:space="preserve">Výšková úprava do 20 cm, zvýšení poklopu armatur </t>
  </si>
  <si>
    <t>9</t>
  </si>
  <si>
    <t>Ostatní konstrukce a práce</t>
  </si>
  <si>
    <t>917461111R00</t>
  </si>
  <si>
    <t xml:space="preserve">Osaz. stoj. obrub. kam. s opěrou, lože z C 12/15 </t>
  </si>
  <si>
    <t>m</t>
  </si>
  <si>
    <t>979024441R00</t>
  </si>
  <si>
    <t xml:space="preserve">Očištění vybour. silničních obrubníků </t>
  </si>
  <si>
    <t>895941311RT2</t>
  </si>
  <si>
    <t>Zřízení vpusti uliční z dílců včetně dodávky dílců pro uliční vpusti a mříže</t>
  </si>
  <si>
    <t>Propočet 02</t>
  </si>
  <si>
    <t xml:space="preserve">Dodatečné připojení uliční vpusti </t>
  </si>
  <si>
    <t>kompl</t>
  </si>
  <si>
    <t>96</t>
  </si>
  <si>
    <t>Bourání konstrukcí</t>
  </si>
  <si>
    <t>113151314R00</t>
  </si>
  <si>
    <t xml:space="preserve">Fréz.živič.krytu nad 500 m2, s překážkami, tl.5 cm </t>
  </si>
  <si>
    <t>113202111R00</t>
  </si>
  <si>
    <t xml:space="preserve">Vytrhání obrub z krajníků </t>
  </si>
  <si>
    <t>979082213R00</t>
  </si>
  <si>
    <t xml:space="preserve">Vodorovná doprava suti po suchu do 1 km </t>
  </si>
  <si>
    <t>979082219R00</t>
  </si>
  <si>
    <t xml:space="preserve">Příplatek za dopravu suti po suchu za další 1 km </t>
  </si>
  <si>
    <t>979084212R00</t>
  </si>
  <si>
    <t xml:space="preserve">Vodorovná doprava vybour. hmot po suchu do 50 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</si>
  <si>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</si>
  <si>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</si>
  <si>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</si>
  <si>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</si>
  <si>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</si>
  <si>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</si>
  <si>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</si>
  <si>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</si>
  <si>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</si>
  <si>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</si>
  <si>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Obec Milín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</si>
</sst>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19" fillId="33" borderId="19" xfId="46" applyFont="1" applyFill="1" applyBorder="1" applyAlignment="1">
      <alignment horizontal="center"/>
      <protection/>
    </xf>
    <xf numFmtId="49" fontId="33" fillId="33" borderId="19" xfId="46" applyNumberFormat="1" applyFont="1" applyFill="1" applyBorder="1" applyAlignment="1">
      <alignment horizontal="left"/>
      <protection/>
    </xf>
    <xf numFmtId="0" fontId="33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20170044</v>
      </c>
      <c r="D2" s="5">
        <f>Rekapitulace!G2</f>
        <v>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133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20170044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Rekapitulace!A16</f>
        <v>Ztížené výrobní podmínky</v>
      </c>
      <c r="E15" s="61"/>
      <c r="F15" s="62"/>
      <c r="G15" s="59">
        <f>Rekapitulace!I16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Rekapitulace!A17</f>
        <v>Oborová přirážka</v>
      </c>
      <c r="E16" s="63"/>
      <c r="F16" s="64"/>
      <c r="G16" s="59">
        <f>Rekapitulace!I17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Rekapitulace!A18</f>
        <v>Přesun stavebních kapacit</v>
      </c>
      <c r="E17" s="63"/>
      <c r="F17" s="64"/>
      <c r="G17" s="59">
        <f>Rekapitulace!I18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Rekapitulace!A19</f>
        <v>Mimostaveništní doprava</v>
      </c>
      <c r="E18" s="63"/>
      <c r="F18" s="64"/>
      <c r="G18" s="59">
        <f>Rekapitulace!I19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Rekapitulace!A20</f>
        <v>Zařízení staveniště</v>
      </c>
      <c r="E19" s="63"/>
      <c r="F19" s="64"/>
      <c r="G19" s="59">
        <f>Rekapitulace!I20</f>
        <v>0</v>
      </c>
    </row>
    <row r="20" spans="1:7" ht="15.75" customHeight="1">
      <c r="A20" s="67"/>
      <c r="B20" s="58"/>
      <c r="C20" s="59"/>
      <c r="D20" s="9" t="str">
        <f>Rekapitulace!A21</f>
        <v>Provoz investora</v>
      </c>
      <c r="E20" s="63"/>
      <c r="F20" s="64"/>
      <c r="G20" s="59">
        <f>Rekapitulace!I21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Rekapitulace!A22</f>
        <v>Kompletační činnost (IČD)</v>
      </c>
      <c r="E21" s="63"/>
      <c r="F21" s="64"/>
      <c r="G21" s="59">
        <f>Rekapitulace!I22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5"/>
  <sheetViews>
    <sheetView zoomScalePageLayoutView="0" workbookViewId="0" topLeftCell="A1">
      <selection activeCell="H24" sqref="H24:I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20170044 Oprava komunikace ulice Sokolská k.ú.Milín</v>
      </c>
      <c r="D1" s="111"/>
      <c r="E1" s="112"/>
      <c r="F1" s="111"/>
      <c r="G1" s="113" t="s">
        <v>49</v>
      </c>
      <c r="H1" s="114" t="s">
        <v>76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01 Oprava komunikace</v>
      </c>
      <c r="D2" s="119"/>
      <c r="E2" s="120"/>
      <c r="F2" s="119"/>
      <c r="G2" s="121"/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19" t="str">
        <f>Položky!B7</f>
        <v>5</v>
      </c>
      <c r="B7" s="133" t="str">
        <f>Položky!C7</f>
        <v>Komunikace</v>
      </c>
      <c r="C7" s="69"/>
      <c r="D7" s="134"/>
      <c r="E7" s="220">
        <f>Položky!BA11</f>
        <v>0</v>
      </c>
      <c r="F7" s="221">
        <f>Položky!BB11</f>
        <v>0</v>
      </c>
      <c r="G7" s="221">
        <f>Položky!BC11</f>
        <v>0</v>
      </c>
      <c r="H7" s="221">
        <f>Položky!BD11</f>
        <v>0</v>
      </c>
      <c r="I7" s="222">
        <f>Položky!BE11</f>
        <v>0</v>
      </c>
    </row>
    <row r="8" spans="1:9" s="37" customFormat="1" ht="12.75">
      <c r="A8" s="219" t="str">
        <f>Položky!B12</f>
        <v>89</v>
      </c>
      <c r="B8" s="133" t="str">
        <f>Položky!C12</f>
        <v>Drobné objekty</v>
      </c>
      <c r="C8" s="69"/>
      <c r="D8" s="134"/>
      <c r="E8" s="220">
        <f>Položky!BA17</f>
        <v>0</v>
      </c>
      <c r="F8" s="221">
        <f>Položky!BB17</f>
        <v>0</v>
      </c>
      <c r="G8" s="221">
        <f>Položky!BC17</f>
        <v>0</v>
      </c>
      <c r="H8" s="221">
        <f>Položky!BD17</f>
        <v>0</v>
      </c>
      <c r="I8" s="222">
        <f>Položky!BE17</f>
        <v>0</v>
      </c>
    </row>
    <row r="9" spans="1:9" s="37" customFormat="1" ht="12.75">
      <c r="A9" s="219" t="str">
        <f>Položky!B18</f>
        <v>9</v>
      </c>
      <c r="B9" s="133" t="str">
        <f>Položky!C18</f>
        <v>Ostatní konstrukce a práce</v>
      </c>
      <c r="C9" s="69"/>
      <c r="D9" s="134"/>
      <c r="E9" s="220">
        <f>Položky!BA24</f>
        <v>0</v>
      </c>
      <c r="F9" s="221">
        <f>Položky!BB24</f>
        <v>0</v>
      </c>
      <c r="G9" s="221">
        <f>Položky!BC24</f>
        <v>0</v>
      </c>
      <c r="H9" s="221">
        <f>Položky!BD24</f>
        <v>0</v>
      </c>
      <c r="I9" s="222">
        <f>Položky!BE24</f>
        <v>0</v>
      </c>
    </row>
    <row r="10" spans="1:9" s="37" customFormat="1" ht="13.5" thickBot="1">
      <c r="A10" s="219" t="str">
        <f>Položky!B25</f>
        <v>96</v>
      </c>
      <c r="B10" s="133" t="str">
        <f>Položky!C25</f>
        <v>Bourání konstrukcí</v>
      </c>
      <c r="C10" s="69"/>
      <c r="D10" s="134"/>
      <c r="E10" s="220">
        <f>Položky!BA32</f>
        <v>0</v>
      </c>
      <c r="F10" s="221">
        <f>Položky!BB32</f>
        <v>0</v>
      </c>
      <c r="G10" s="221">
        <f>Položky!BC32</f>
        <v>0</v>
      </c>
      <c r="H10" s="221">
        <f>Položky!BD32</f>
        <v>0</v>
      </c>
      <c r="I10" s="222">
        <f>Položky!BE32</f>
        <v>0</v>
      </c>
    </row>
    <row r="11" spans="1:9" s="141" customFormat="1" ht="13.5" thickBot="1">
      <c r="A11" s="135"/>
      <c r="B11" s="136" t="s">
        <v>57</v>
      </c>
      <c r="C11" s="136"/>
      <c r="D11" s="137"/>
      <c r="E11" s="138">
        <f>SUM(E7:E10)</f>
        <v>0</v>
      </c>
      <c r="F11" s="139">
        <f>SUM(F7:F10)</f>
        <v>0</v>
      </c>
      <c r="G11" s="139">
        <f>SUM(G7:G10)</f>
        <v>0</v>
      </c>
      <c r="H11" s="139">
        <f>SUM(H7:H10)</f>
        <v>0</v>
      </c>
      <c r="I11" s="140">
        <f>SUM(I7:I10)</f>
        <v>0</v>
      </c>
    </row>
    <row r="12" spans="1:9" ht="12.75">
      <c r="A12" s="69"/>
      <c r="B12" s="69"/>
      <c r="C12" s="69"/>
      <c r="D12" s="69"/>
      <c r="E12" s="69"/>
      <c r="F12" s="69"/>
      <c r="G12" s="69"/>
      <c r="H12" s="69"/>
      <c r="I12" s="69"/>
    </row>
    <row r="13" spans="1:57" ht="19.5" customHeight="1">
      <c r="A13" s="125" t="s">
        <v>58</v>
      </c>
      <c r="B13" s="125"/>
      <c r="C13" s="125"/>
      <c r="D13" s="125"/>
      <c r="E13" s="125"/>
      <c r="F13" s="125"/>
      <c r="G13" s="142"/>
      <c r="H13" s="125"/>
      <c r="I13" s="125"/>
      <c r="BA13" s="43"/>
      <c r="BB13" s="43"/>
      <c r="BC13" s="43"/>
      <c r="BD13" s="43"/>
      <c r="BE13" s="43"/>
    </row>
    <row r="14" spans="1:9" ht="13.5" thickBot="1">
      <c r="A14" s="82"/>
      <c r="B14" s="82"/>
      <c r="C14" s="82"/>
      <c r="D14" s="82"/>
      <c r="E14" s="82"/>
      <c r="F14" s="82"/>
      <c r="G14" s="82"/>
      <c r="H14" s="82"/>
      <c r="I14" s="82"/>
    </row>
    <row r="15" spans="1:9" ht="12.75">
      <c r="A15" s="76" t="s">
        <v>59</v>
      </c>
      <c r="B15" s="77"/>
      <c r="C15" s="77"/>
      <c r="D15" s="143"/>
      <c r="E15" s="144" t="s">
        <v>60</v>
      </c>
      <c r="F15" s="145" t="s">
        <v>61</v>
      </c>
      <c r="G15" s="146" t="s">
        <v>62</v>
      </c>
      <c r="H15" s="147"/>
      <c r="I15" s="148" t="s">
        <v>60</v>
      </c>
    </row>
    <row r="16" spans="1:53" ht="12.75">
      <c r="A16" s="67" t="s">
        <v>125</v>
      </c>
      <c r="B16" s="58"/>
      <c r="C16" s="58"/>
      <c r="D16" s="149"/>
      <c r="E16" s="150"/>
      <c r="F16" s="151"/>
      <c r="G16" s="152">
        <f>CHOOSE(BA16+1,HSV+PSV,HSV+PSV+Mont,HSV+PSV+Dodavka+Mont,HSV,PSV,Mont,Dodavka,Mont+Dodavka,0)</f>
        <v>0</v>
      </c>
      <c r="H16" s="153"/>
      <c r="I16" s="154">
        <f>E16+F16*G16/100</f>
        <v>0</v>
      </c>
      <c r="BA16">
        <v>0</v>
      </c>
    </row>
    <row r="17" spans="1:53" ht="12.75">
      <c r="A17" s="67" t="s">
        <v>126</v>
      </c>
      <c r="B17" s="58"/>
      <c r="C17" s="58"/>
      <c r="D17" s="149"/>
      <c r="E17" s="150"/>
      <c r="F17" s="151"/>
      <c r="G17" s="152">
        <f>CHOOSE(BA17+1,HSV+PSV,HSV+PSV+Mont,HSV+PSV+Dodavka+Mont,HSV,PSV,Mont,Dodavka,Mont+Dodavka,0)</f>
        <v>0</v>
      </c>
      <c r="H17" s="153"/>
      <c r="I17" s="154">
        <f>E17+F17*G17/100</f>
        <v>0</v>
      </c>
      <c r="BA17">
        <v>0</v>
      </c>
    </row>
    <row r="18" spans="1:53" ht="12.75">
      <c r="A18" s="67" t="s">
        <v>127</v>
      </c>
      <c r="B18" s="58"/>
      <c r="C18" s="58"/>
      <c r="D18" s="149"/>
      <c r="E18" s="150"/>
      <c r="F18" s="151"/>
      <c r="G18" s="152">
        <f>CHOOSE(BA18+1,HSV+PSV,HSV+PSV+Mont,HSV+PSV+Dodavka+Mont,HSV,PSV,Mont,Dodavka,Mont+Dodavka,0)</f>
        <v>0</v>
      </c>
      <c r="H18" s="153"/>
      <c r="I18" s="154">
        <f>E18+F18*G18/100</f>
        <v>0</v>
      </c>
      <c r="BA18">
        <v>0</v>
      </c>
    </row>
    <row r="19" spans="1:53" ht="12.75">
      <c r="A19" s="67" t="s">
        <v>128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0</v>
      </c>
    </row>
    <row r="20" spans="1:53" ht="12.75">
      <c r="A20" s="67" t="s">
        <v>129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1</v>
      </c>
    </row>
    <row r="21" spans="1:53" ht="12.75">
      <c r="A21" s="67" t="s">
        <v>130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1</v>
      </c>
    </row>
    <row r="22" spans="1:53" ht="12.75">
      <c r="A22" s="67" t="s">
        <v>131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2</v>
      </c>
    </row>
    <row r="23" spans="1:53" ht="12.75">
      <c r="A23" s="67" t="s">
        <v>132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2</v>
      </c>
    </row>
    <row r="24" spans="1:9" ht="13.5" thickBot="1">
      <c r="A24" s="155"/>
      <c r="B24" s="156" t="s">
        <v>63</v>
      </c>
      <c r="C24" s="157"/>
      <c r="D24" s="158"/>
      <c r="E24" s="159"/>
      <c r="F24" s="160"/>
      <c r="G24" s="160"/>
      <c r="H24" s="161">
        <f>SUM(I16:I23)</f>
        <v>0</v>
      </c>
      <c r="I24" s="162"/>
    </row>
    <row r="26" spans="2:9" ht="12.75">
      <c r="B26" s="141"/>
      <c r="F26" s="163"/>
      <c r="G26" s="164"/>
      <c r="H26" s="164"/>
      <c r="I26" s="165"/>
    </row>
    <row r="27" spans="6:9" ht="12.75">
      <c r="F27" s="163"/>
      <c r="G27" s="164"/>
      <c r="H27" s="164"/>
      <c r="I27" s="165"/>
    </row>
    <row r="28" spans="6:9" ht="12.75">
      <c r="F28" s="163"/>
      <c r="G28" s="164"/>
      <c r="H28" s="164"/>
      <c r="I28" s="165"/>
    </row>
    <row r="29" spans="6:9" ht="12.75"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</sheetData>
  <sheetProtection/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05"/>
  <sheetViews>
    <sheetView showGridLines="0" showZeros="0" zoomScalePageLayoutView="0" workbookViewId="0" topLeftCell="A1">
      <selection activeCell="A32" sqref="A32:IV34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13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75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20170044 Oprava komunikace ulice Sokolská k.ú.Milín</v>
      </c>
      <c r="D3" s="172"/>
      <c r="E3" s="173" t="s">
        <v>64</v>
      </c>
      <c r="F3" s="174" t="str">
        <f>Rekapitulace!H1</f>
        <v>20170044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01 Oprava komunikace</v>
      </c>
      <c r="D4" s="177"/>
      <c r="E4" s="178">
        <f>Rekapitulace!G2</f>
        <v>0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80</v>
      </c>
      <c r="C7" s="190" t="s">
        <v>81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82</v>
      </c>
      <c r="C8" s="198" t="s">
        <v>83</v>
      </c>
      <c r="D8" s="199" t="s">
        <v>84</v>
      </c>
      <c r="E8" s="200">
        <v>251.2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0.154</v>
      </c>
    </row>
    <row r="9" spans="1:104" ht="12.75">
      <c r="A9" s="196">
        <v>2</v>
      </c>
      <c r="B9" s="197" t="s">
        <v>85</v>
      </c>
      <c r="C9" s="198" t="s">
        <v>86</v>
      </c>
      <c r="D9" s="199" t="s">
        <v>84</v>
      </c>
      <c r="E9" s="200">
        <v>1596</v>
      </c>
      <c r="F9" s="200">
        <v>0</v>
      </c>
      <c r="G9" s="201">
        <f>E9*F9</f>
        <v>0</v>
      </c>
      <c r="O9" s="195">
        <v>2</v>
      </c>
      <c r="AA9" s="167">
        <v>1</v>
      </c>
      <c r="AB9" s="167">
        <v>1</v>
      </c>
      <c r="AC9" s="167">
        <v>1</v>
      </c>
      <c r="AZ9" s="167">
        <v>1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202">
        <v>1</v>
      </c>
      <c r="CB9" s="202">
        <v>1</v>
      </c>
      <c r="CZ9" s="167">
        <v>0.17872</v>
      </c>
    </row>
    <row r="10" spans="1:104" ht="12.75">
      <c r="A10" s="196">
        <v>3</v>
      </c>
      <c r="B10" s="197" t="s">
        <v>87</v>
      </c>
      <c r="C10" s="198" t="s">
        <v>88</v>
      </c>
      <c r="D10" s="199" t="s">
        <v>89</v>
      </c>
      <c r="E10" s="200">
        <v>328.31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2</v>
      </c>
      <c r="AC10" s="167">
        <v>2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</v>
      </c>
      <c r="CB10" s="202">
        <v>2</v>
      </c>
      <c r="CZ10" s="167">
        <v>0</v>
      </c>
    </row>
    <row r="11" spans="1:57" ht="12.75">
      <c r="A11" s="203"/>
      <c r="B11" s="204" t="s">
        <v>73</v>
      </c>
      <c r="C11" s="205" t="str">
        <f>CONCATENATE(B7," ",C7)</f>
        <v>5 Komunikace</v>
      </c>
      <c r="D11" s="206"/>
      <c r="E11" s="207"/>
      <c r="F11" s="208"/>
      <c r="G11" s="209">
        <f>SUM(G7:G10)</f>
        <v>0</v>
      </c>
      <c r="O11" s="195">
        <v>4</v>
      </c>
      <c r="BA11" s="210">
        <f>SUM(BA7:BA10)</f>
        <v>0</v>
      </c>
      <c r="BB11" s="210">
        <f>SUM(BB7:BB10)</f>
        <v>0</v>
      </c>
      <c r="BC11" s="210">
        <f>SUM(BC7:BC10)</f>
        <v>0</v>
      </c>
      <c r="BD11" s="210">
        <f>SUM(BD7:BD10)</f>
        <v>0</v>
      </c>
      <c r="BE11" s="210">
        <f>SUM(BE7:BE10)</f>
        <v>0</v>
      </c>
    </row>
    <row r="12" spans="1:15" ht="12.75">
      <c r="A12" s="188" t="s">
        <v>72</v>
      </c>
      <c r="B12" s="189" t="s">
        <v>90</v>
      </c>
      <c r="C12" s="190" t="s">
        <v>91</v>
      </c>
      <c r="D12" s="191"/>
      <c r="E12" s="192"/>
      <c r="F12" s="192"/>
      <c r="G12" s="193"/>
      <c r="H12" s="194"/>
      <c r="I12" s="194"/>
      <c r="O12" s="195">
        <v>1</v>
      </c>
    </row>
    <row r="13" spans="1:104" ht="12.75">
      <c r="A13" s="196">
        <v>4</v>
      </c>
      <c r="B13" s="197" t="s">
        <v>92</v>
      </c>
      <c r="C13" s="198" t="s">
        <v>93</v>
      </c>
      <c r="D13" s="199" t="s">
        <v>94</v>
      </c>
      <c r="E13" s="200">
        <v>3</v>
      </c>
      <c r="F13" s="200">
        <v>0</v>
      </c>
      <c r="G13" s="201">
        <f>E13*F13</f>
        <v>0</v>
      </c>
      <c r="O13" s="195">
        <v>2</v>
      </c>
      <c r="AA13" s="167">
        <v>1</v>
      </c>
      <c r="AB13" s="167">
        <v>1</v>
      </c>
      <c r="AC13" s="167">
        <v>1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</v>
      </c>
      <c r="CB13" s="202">
        <v>1</v>
      </c>
      <c r="CZ13" s="167">
        <v>0.432</v>
      </c>
    </row>
    <row r="14" spans="1:104" ht="12.75">
      <c r="A14" s="196">
        <v>5</v>
      </c>
      <c r="B14" s="197" t="s">
        <v>95</v>
      </c>
      <c r="C14" s="198" t="s">
        <v>96</v>
      </c>
      <c r="D14" s="199" t="s">
        <v>94</v>
      </c>
      <c r="E14" s="200">
        <v>3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1</v>
      </c>
      <c r="AC14" s="167">
        <v>1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</v>
      </c>
      <c r="CB14" s="202">
        <v>1</v>
      </c>
      <c r="CZ14" s="167">
        <v>0.429</v>
      </c>
    </row>
    <row r="15" spans="1:104" ht="12.75">
      <c r="A15" s="196">
        <v>6</v>
      </c>
      <c r="B15" s="197" t="s">
        <v>97</v>
      </c>
      <c r="C15" s="198" t="s">
        <v>98</v>
      </c>
      <c r="D15" s="199" t="s">
        <v>94</v>
      </c>
      <c r="E15" s="200">
        <v>18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1</v>
      </c>
      <c r="AC15" s="167">
        <v>1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</v>
      </c>
      <c r="CB15" s="202">
        <v>1</v>
      </c>
      <c r="CZ15" s="167">
        <v>0.315</v>
      </c>
    </row>
    <row r="16" spans="1:104" ht="12.75">
      <c r="A16" s="196">
        <v>7</v>
      </c>
      <c r="B16" s="197" t="s">
        <v>87</v>
      </c>
      <c r="C16" s="198" t="s">
        <v>88</v>
      </c>
      <c r="D16" s="199" t="s">
        <v>89</v>
      </c>
      <c r="E16" s="200">
        <v>8.26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2</v>
      </c>
      <c r="AC16" s="167">
        <v>2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</v>
      </c>
      <c r="CB16" s="202">
        <v>2</v>
      </c>
      <c r="CZ16" s="167">
        <v>0</v>
      </c>
    </row>
    <row r="17" spans="1:57" ht="12.75">
      <c r="A17" s="203"/>
      <c r="B17" s="204" t="s">
        <v>73</v>
      </c>
      <c r="C17" s="205" t="str">
        <f>CONCATENATE(B12," ",C12)</f>
        <v>89 Drobné objekty</v>
      </c>
      <c r="D17" s="206"/>
      <c r="E17" s="207"/>
      <c r="F17" s="208"/>
      <c r="G17" s="209">
        <f>SUM(G12:G16)</f>
        <v>0</v>
      </c>
      <c r="O17" s="195">
        <v>4</v>
      </c>
      <c r="BA17" s="210">
        <f>SUM(BA12:BA16)</f>
        <v>0</v>
      </c>
      <c r="BB17" s="210">
        <f>SUM(BB12:BB16)</f>
        <v>0</v>
      </c>
      <c r="BC17" s="210">
        <f>SUM(BC12:BC16)</f>
        <v>0</v>
      </c>
      <c r="BD17" s="210">
        <f>SUM(BD12:BD16)</f>
        <v>0</v>
      </c>
      <c r="BE17" s="210">
        <f>SUM(BE12:BE16)</f>
        <v>0</v>
      </c>
    </row>
    <row r="18" spans="1:15" ht="12.75">
      <c r="A18" s="188" t="s">
        <v>72</v>
      </c>
      <c r="B18" s="189" t="s">
        <v>99</v>
      </c>
      <c r="C18" s="190" t="s">
        <v>100</v>
      </c>
      <c r="D18" s="191"/>
      <c r="E18" s="192"/>
      <c r="F18" s="192"/>
      <c r="G18" s="193"/>
      <c r="H18" s="194"/>
      <c r="I18" s="194"/>
      <c r="O18" s="195">
        <v>1</v>
      </c>
    </row>
    <row r="19" spans="1:104" ht="12.75">
      <c r="A19" s="196">
        <v>8</v>
      </c>
      <c r="B19" s="197" t="s">
        <v>101</v>
      </c>
      <c r="C19" s="198" t="s">
        <v>102</v>
      </c>
      <c r="D19" s="199" t="s">
        <v>103</v>
      </c>
      <c r="E19" s="200">
        <v>50</v>
      </c>
      <c r="F19" s="200">
        <v>0</v>
      </c>
      <c r="G19" s="201">
        <f>E19*F19</f>
        <v>0</v>
      </c>
      <c r="O19" s="195">
        <v>2</v>
      </c>
      <c r="AA19" s="167">
        <v>1</v>
      </c>
      <c r="AB19" s="167">
        <v>1</v>
      </c>
      <c r="AC19" s="167">
        <v>1</v>
      </c>
      <c r="AZ19" s="167">
        <v>1</v>
      </c>
      <c r="BA19" s="167">
        <f>IF(AZ19=1,G19,0)</f>
        <v>0</v>
      </c>
      <c r="BB19" s="167">
        <f>IF(AZ19=2,G19,0)</f>
        <v>0</v>
      </c>
      <c r="BC19" s="167">
        <f>IF(AZ19=3,G19,0)</f>
        <v>0</v>
      </c>
      <c r="BD19" s="167">
        <f>IF(AZ19=4,G19,0)</f>
        <v>0</v>
      </c>
      <c r="BE19" s="167">
        <f>IF(AZ19=5,G19,0)</f>
        <v>0</v>
      </c>
      <c r="CA19" s="202">
        <v>1</v>
      </c>
      <c r="CB19" s="202">
        <v>1</v>
      </c>
      <c r="CZ19" s="167">
        <v>0.148</v>
      </c>
    </row>
    <row r="20" spans="1:104" ht="12.75">
      <c r="A20" s="196">
        <v>9</v>
      </c>
      <c r="B20" s="197" t="s">
        <v>104</v>
      </c>
      <c r="C20" s="198" t="s">
        <v>105</v>
      </c>
      <c r="D20" s="199" t="s">
        <v>103</v>
      </c>
      <c r="E20" s="200">
        <v>50</v>
      </c>
      <c r="F20" s="200">
        <v>0</v>
      </c>
      <c r="G20" s="201">
        <f>E20*F20</f>
        <v>0</v>
      </c>
      <c r="O20" s="195">
        <v>2</v>
      </c>
      <c r="AA20" s="167">
        <v>1</v>
      </c>
      <c r="AB20" s="167">
        <v>1</v>
      </c>
      <c r="AC20" s="167">
        <v>1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</v>
      </c>
      <c r="CB20" s="202">
        <v>1</v>
      </c>
      <c r="CZ20" s="167">
        <v>0</v>
      </c>
    </row>
    <row r="21" spans="1:104" ht="22.5">
      <c r="A21" s="196">
        <v>10</v>
      </c>
      <c r="B21" s="197" t="s">
        <v>106</v>
      </c>
      <c r="C21" s="198" t="s">
        <v>107</v>
      </c>
      <c r="D21" s="199" t="s">
        <v>94</v>
      </c>
      <c r="E21" s="200">
        <v>1</v>
      </c>
      <c r="F21" s="200">
        <v>0</v>
      </c>
      <c r="G21" s="201">
        <f>E21*F21</f>
        <v>0</v>
      </c>
      <c r="O21" s="195">
        <v>2</v>
      </c>
      <c r="AA21" s="167">
        <v>1</v>
      </c>
      <c r="AB21" s="167">
        <v>1</v>
      </c>
      <c r="AC21" s="167">
        <v>1</v>
      </c>
      <c r="AZ21" s="167">
        <v>1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1</v>
      </c>
      <c r="CB21" s="202">
        <v>1</v>
      </c>
      <c r="CZ21" s="167">
        <v>3.05967</v>
      </c>
    </row>
    <row r="22" spans="1:104" ht="12.75">
      <c r="A22" s="196">
        <v>11</v>
      </c>
      <c r="B22" s="197" t="s">
        <v>108</v>
      </c>
      <c r="C22" s="198" t="s">
        <v>109</v>
      </c>
      <c r="D22" s="199" t="s">
        <v>110</v>
      </c>
      <c r="E22" s="200">
        <v>1</v>
      </c>
      <c r="F22" s="200">
        <v>0</v>
      </c>
      <c r="G22" s="201">
        <f>E22*F22</f>
        <v>0</v>
      </c>
      <c r="O22" s="195">
        <v>2</v>
      </c>
      <c r="AA22" s="167">
        <v>11</v>
      </c>
      <c r="AB22" s="167">
        <v>3</v>
      </c>
      <c r="AC22" s="167">
        <v>11</v>
      </c>
      <c r="AZ22" s="167">
        <v>1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202">
        <v>11</v>
      </c>
      <c r="CB22" s="202">
        <v>3</v>
      </c>
      <c r="CZ22" s="167">
        <v>1.93</v>
      </c>
    </row>
    <row r="23" spans="1:104" ht="12.75">
      <c r="A23" s="196">
        <v>12</v>
      </c>
      <c r="B23" s="197" t="s">
        <v>87</v>
      </c>
      <c r="C23" s="198" t="s">
        <v>88</v>
      </c>
      <c r="D23" s="199" t="s">
        <v>89</v>
      </c>
      <c r="E23" s="200">
        <v>9.74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1</v>
      </c>
      <c r="AC23" s="167">
        <v>1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</v>
      </c>
      <c r="CB23" s="202">
        <v>1</v>
      </c>
      <c r="CZ23" s="167">
        <v>0</v>
      </c>
    </row>
    <row r="24" spans="1:57" ht="12.75">
      <c r="A24" s="203"/>
      <c r="B24" s="204" t="s">
        <v>73</v>
      </c>
      <c r="C24" s="205" t="str">
        <f>CONCATENATE(B18," ",C18)</f>
        <v>9 Ostatní konstrukce a práce</v>
      </c>
      <c r="D24" s="206"/>
      <c r="E24" s="207"/>
      <c r="F24" s="208"/>
      <c r="G24" s="209">
        <f>SUM(G18:G23)</f>
        <v>0</v>
      </c>
      <c r="O24" s="195">
        <v>4</v>
      </c>
      <c r="BA24" s="210">
        <f>SUM(BA18:BA23)</f>
        <v>0</v>
      </c>
      <c r="BB24" s="210">
        <f>SUM(BB18:BB23)</f>
        <v>0</v>
      </c>
      <c r="BC24" s="210">
        <f>SUM(BC18:BC23)</f>
        <v>0</v>
      </c>
      <c r="BD24" s="210">
        <f>SUM(BD18:BD23)</f>
        <v>0</v>
      </c>
      <c r="BE24" s="210">
        <f>SUM(BE18:BE23)</f>
        <v>0</v>
      </c>
    </row>
    <row r="25" spans="1:15" ht="12.75">
      <c r="A25" s="188" t="s">
        <v>72</v>
      </c>
      <c r="B25" s="189" t="s">
        <v>111</v>
      </c>
      <c r="C25" s="190" t="s">
        <v>112</v>
      </c>
      <c r="D25" s="191"/>
      <c r="E25" s="192"/>
      <c r="F25" s="192"/>
      <c r="G25" s="193"/>
      <c r="H25" s="194"/>
      <c r="I25" s="194"/>
      <c r="O25" s="195">
        <v>1</v>
      </c>
    </row>
    <row r="26" spans="1:104" ht="12.75">
      <c r="A26" s="196">
        <v>13</v>
      </c>
      <c r="B26" s="197" t="s">
        <v>113</v>
      </c>
      <c r="C26" s="198" t="s">
        <v>114</v>
      </c>
      <c r="D26" s="199" t="s">
        <v>84</v>
      </c>
      <c r="E26" s="200">
        <v>1256</v>
      </c>
      <c r="F26" s="200">
        <v>0</v>
      </c>
      <c r="G26" s="201">
        <f>E26*F26</f>
        <v>0</v>
      </c>
      <c r="O26" s="195">
        <v>2</v>
      </c>
      <c r="AA26" s="167">
        <v>1</v>
      </c>
      <c r="AB26" s="167">
        <v>1</v>
      </c>
      <c r="AC26" s="167">
        <v>1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1</v>
      </c>
      <c r="CB26" s="202">
        <v>1</v>
      </c>
      <c r="CZ26" s="167">
        <v>0</v>
      </c>
    </row>
    <row r="27" spans="1:104" ht="12.75">
      <c r="A27" s="196">
        <v>14</v>
      </c>
      <c r="B27" s="197" t="s">
        <v>115</v>
      </c>
      <c r="C27" s="198" t="s">
        <v>116</v>
      </c>
      <c r="D27" s="199" t="s">
        <v>103</v>
      </c>
      <c r="E27" s="200">
        <v>50</v>
      </c>
      <c r="F27" s="200">
        <v>0</v>
      </c>
      <c r="G27" s="201">
        <f>E27*F27</f>
        <v>0</v>
      </c>
      <c r="O27" s="195">
        <v>2</v>
      </c>
      <c r="AA27" s="167">
        <v>1</v>
      </c>
      <c r="AB27" s="167">
        <v>1</v>
      </c>
      <c r="AC27" s="167">
        <v>1</v>
      </c>
      <c r="AZ27" s="167">
        <v>1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202">
        <v>1</v>
      </c>
      <c r="CB27" s="202">
        <v>1</v>
      </c>
      <c r="CZ27" s="167">
        <v>0</v>
      </c>
    </row>
    <row r="28" spans="1:104" ht="12.75">
      <c r="A28" s="196">
        <v>15</v>
      </c>
      <c r="B28" s="197" t="s">
        <v>117</v>
      </c>
      <c r="C28" s="198" t="s">
        <v>118</v>
      </c>
      <c r="D28" s="199" t="s">
        <v>89</v>
      </c>
      <c r="E28" s="200">
        <v>160.77</v>
      </c>
      <c r="F28" s="200">
        <v>0</v>
      </c>
      <c r="G28" s="201">
        <f>E28*F28</f>
        <v>0</v>
      </c>
      <c r="O28" s="195">
        <v>2</v>
      </c>
      <c r="AA28" s="167">
        <v>1</v>
      </c>
      <c r="AB28" s="167">
        <v>1</v>
      </c>
      <c r="AC28" s="167">
        <v>1</v>
      </c>
      <c r="AZ28" s="167">
        <v>1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202">
        <v>1</v>
      </c>
      <c r="CB28" s="202">
        <v>1</v>
      </c>
      <c r="CZ28" s="167">
        <v>0</v>
      </c>
    </row>
    <row r="29" spans="1:104" ht="12.75">
      <c r="A29" s="196">
        <v>16</v>
      </c>
      <c r="B29" s="197" t="s">
        <v>119</v>
      </c>
      <c r="C29" s="198" t="s">
        <v>120</v>
      </c>
      <c r="D29" s="199" t="s">
        <v>89</v>
      </c>
      <c r="E29" s="200">
        <v>1768.47</v>
      </c>
      <c r="F29" s="200">
        <v>0</v>
      </c>
      <c r="G29" s="201">
        <f>E29*F29</f>
        <v>0</v>
      </c>
      <c r="O29" s="195">
        <v>2</v>
      </c>
      <c r="AA29" s="167">
        <v>1</v>
      </c>
      <c r="AB29" s="167">
        <v>1</v>
      </c>
      <c r="AC29" s="167">
        <v>1</v>
      </c>
      <c r="AZ29" s="167">
        <v>1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202">
        <v>1</v>
      </c>
      <c r="CB29" s="202">
        <v>1</v>
      </c>
      <c r="CZ29" s="167">
        <v>0</v>
      </c>
    </row>
    <row r="30" spans="1:104" ht="12.75">
      <c r="A30" s="196">
        <v>17</v>
      </c>
      <c r="B30" s="197" t="s">
        <v>121</v>
      </c>
      <c r="C30" s="198" t="s">
        <v>122</v>
      </c>
      <c r="D30" s="199" t="s">
        <v>89</v>
      </c>
      <c r="E30" s="200">
        <v>14.5</v>
      </c>
      <c r="F30" s="200">
        <v>0</v>
      </c>
      <c r="G30" s="201">
        <f>E30*F30</f>
        <v>0</v>
      </c>
      <c r="O30" s="195">
        <v>2</v>
      </c>
      <c r="AA30" s="167">
        <v>1</v>
      </c>
      <c r="AB30" s="167">
        <v>3</v>
      </c>
      <c r="AC30" s="167">
        <v>3</v>
      </c>
      <c r="AZ30" s="167">
        <v>1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</v>
      </c>
      <c r="CB30" s="202">
        <v>3</v>
      </c>
      <c r="CZ30" s="167">
        <v>0</v>
      </c>
    </row>
    <row r="31" spans="1:104" ht="12.75">
      <c r="A31" s="196">
        <v>18</v>
      </c>
      <c r="B31" s="197" t="s">
        <v>123</v>
      </c>
      <c r="C31" s="198" t="s">
        <v>124</v>
      </c>
      <c r="D31" s="199" t="s">
        <v>89</v>
      </c>
      <c r="E31" s="200">
        <v>160.77</v>
      </c>
      <c r="F31" s="200">
        <v>0</v>
      </c>
      <c r="G31" s="201">
        <f>E31*F31</f>
        <v>0</v>
      </c>
      <c r="O31" s="195">
        <v>2</v>
      </c>
      <c r="AA31" s="167">
        <v>1</v>
      </c>
      <c r="AB31" s="167">
        <v>3</v>
      </c>
      <c r="AC31" s="167">
        <v>3</v>
      </c>
      <c r="AZ31" s="167">
        <v>1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1</v>
      </c>
      <c r="CB31" s="202">
        <v>3</v>
      </c>
      <c r="CZ31" s="167">
        <v>0</v>
      </c>
    </row>
    <row r="32" spans="1:57" ht="12.75">
      <c r="A32" s="203"/>
      <c r="B32" s="204" t="s">
        <v>73</v>
      </c>
      <c r="C32" s="205" t="str">
        <f>CONCATENATE(B25," ",C25)</f>
        <v>96 Bourání konstrukcí</v>
      </c>
      <c r="D32" s="206"/>
      <c r="E32" s="207"/>
      <c r="F32" s="208"/>
      <c r="G32" s="209">
        <f>SUM(G25:G31)</f>
        <v>0</v>
      </c>
      <c r="O32" s="195">
        <v>4</v>
      </c>
      <c r="BA32" s="210">
        <f>SUM(BA25:BA31)</f>
        <v>0</v>
      </c>
      <c r="BB32" s="210">
        <f>SUM(BB25:BB31)</f>
        <v>0</v>
      </c>
      <c r="BC32" s="210">
        <f>SUM(BC25:BC31)</f>
        <v>0</v>
      </c>
      <c r="BD32" s="210">
        <f>SUM(BD25:BD31)</f>
        <v>0</v>
      </c>
      <c r="BE32" s="210">
        <f>SUM(BE25:BE31)</f>
        <v>0</v>
      </c>
    </row>
    <row r="33" ht="12.75">
      <c r="E33" s="167"/>
    </row>
    <row r="34" ht="12.75">
      <c r="E34" s="167"/>
    </row>
    <row r="35" ht="12.75">
      <c r="E35" s="167"/>
    </row>
    <row r="36" ht="12.75">
      <c r="E36" s="167"/>
    </row>
    <row r="37" ht="12.75">
      <c r="E37" s="167"/>
    </row>
    <row r="38" ht="12.75">
      <c r="E38" s="167"/>
    </row>
    <row r="39" ht="12.75">
      <c r="E39" s="167"/>
    </row>
    <row r="40" ht="12.75">
      <c r="E40" s="167"/>
    </row>
    <row r="41" ht="12.75">
      <c r="E41" s="167"/>
    </row>
    <row r="42" ht="12.75">
      <c r="E42" s="167"/>
    </row>
    <row r="43" ht="12.75">
      <c r="E43" s="167"/>
    </row>
    <row r="44" ht="12.75">
      <c r="E44" s="167"/>
    </row>
    <row r="45" ht="12.75">
      <c r="E45" s="167"/>
    </row>
    <row r="46" ht="12.75">
      <c r="E46" s="167"/>
    </row>
    <row r="47" ht="12.75">
      <c r="E47" s="167"/>
    </row>
    <row r="48" ht="12.75">
      <c r="E48" s="167"/>
    </row>
    <row r="49" ht="12.75">
      <c r="E49" s="167"/>
    </row>
    <row r="50" ht="12.75">
      <c r="E50" s="167"/>
    </row>
    <row r="51" ht="12.75">
      <c r="E51" s="167"/>
    </row>
    <row r="52" ht="12.75">
      <c r="E52" s="167"/>
    </row>
    <row r="53" ht="12.75">
      <c r="E53" s="167"/>
    </row>
    <row r="54" ht="12.75">
      <c r="E54" s="167"/>
    </row>
    <row r="55" ht="12.75">
      <c r="E55" s="167"/>
    </row>
    <row r="56" spans="1:7" ht="12.75">
      <c r="A56" s="211"/>
      <c r="B56" s="211"/>
      <c r="C56" s="211"/>
      <c r="D56" s="211"/>
      <c r="E56" s="211"/>
      <c r="F56" s="211"/>
      <c r="G56" s="211"/>
    </row>
    <row r="57" spans="1:7" ht="12.75">
      <c r="A57" s="211"/>
      <c r="B57" s="211"/>
      <c r="C57" s="211"/>
      <c r="D57" s="211"/>
      <c r="E57" s="211"/>
      <c r="F57" s="211"/>
      <c r="G57" s="211"/>
    </row>
    <row r="58" spans="1:7" ht="12.75">
      <c r="A58" s="211"/>
      <c r="B58" s="211"/>
      <c r="C58" s="211"/>
      <c r="D58" s="211"/>
      <c r="E58" s="211"/>
      <c r="F58" s="211"/>
      <c r="G58" s="211"/>
    </row>
    <row r="59" spans="1:7" ht="12.75">
      <c r="A59" s="211"/>
      <c r="B59" s="211"/>
      <c r="C59" s="211"/>
      <c r="D59" s="211"/>
      <c r="E59" s="211"/>
      <c r="F59" s="211"/>
      <c r="G59" s="211"/>
    </row>
    <row r="60" ht="12.75">
      <c r="E60" s="167"/>
    </row>
    <row r="61" ht="12.75">
      <c r="E61" s="167"/>
    </row>
    <row r="62" ht="12.75">
      <c r="E62" s="167"/>
    </row>
    <row r="63" ht="12.75">
      <c r="E63" s="167"/>
    </row>
    <row r="64" ht="12.75">
      <c r="E64" s="167"/>
    </row>
    <row r="65" ht="12.75">
      <c r="E65" s="167"/>
    </row>
    <row r="66" ht="12.75">
      <c r="E66" s="167"/>
    </row>
    <row r="67" ht="12.75">
      <c r="E67" s="167"/>
    </row>
    <row r="68" ht="12.75">
      <c r="E68" s="167"/>
    </row>
    <row r="69" ht="12.75">
      <c r="E69" s="167"/>
    </row>
    <row r="70" ht="12.75">
      <c r="E70" s="167"/>
    </row>
    <row r="71" ht="12.75">
      <c r="E71" s="167"/>
    </row>
    <row r="72" ht="12.75">
      <c r="E72" s="167"/>
    </row>
    <row r="73" ht="12.75">
      <c r="E73" s="167"/>
    </row>
    <row r="74" ht="12.75">
      <c r="E74" s="167"/>
    </row>
    <row r="75" ht="12.75">
      <c r="E75" s="167"/>
    </row>
    <row r="76" ht="12.75">
      <c r="E76" s="167"/>
    </row>
    <row r="77" ht="12.75">
      <c r="E77" s="167"/>
    </row>
    <row r="78" ht="12.75">
      <c r="E78" s="167"/>
    </row>
    <row r="79" ht="12.75">
      <c r="E79" s="167"/>
    </row>
    <row r="80" ht="12.75">
      <c r="E80" s="167"/>
    </row>
    <row r="81" ht="12.75">
      <c r="E81" s="167"/>
    </row>
    <row r="82" ht="12.75">
      <c r="E82" s="167"/>
    </row>
    <row r="83" ht="12.75">
      <c r="E83" s="167"/>
    </row>
    <row r="84" ht="12.75">
      <c r="E84" s="167"/>
    </row>
    <row r="85" ht="12.75">
      <c r="E85" s="167"/>
    </row>
    <row r="86" ht="12.75">
      <c r="E86" s="167"/>
    </row>
    <row r="87" ht="12.75">
      <c r="E87" s="167"/>
    </row>
    <row r="88" ht="12.75">
      <c r="E88" s="167"/>
    </row>
    <row r="89" ht="12.75">
      <c r="E89" s="167"/>
    </row>
    <row r="90" ht="12.75">
      <c r="E90" s="167"/>
    </row>
    <row r="91" spans="1:2" ht="12.75">
      <c r="A91" s="212"/>
      <c r="B91" s="212"/>
    </row>
    <row r="92" spans="1:7" ht="12.75">
      <c r="A92" s="211"/>
      <c r="B92" s="211"/>
      <c r="C92" s="214"/>
      <c r="D92" s="214"/>
      <c r="E92" s="215"/>
      <c r="F92" s="214"/>
      <c r="G92" s="216"/>
    </row>
    <row r="93" spans="1:7" ht="12.75">
      <c r="A93" s="217"/>
      <c r="B93" s="217"/>
      <c r="C93" s="211"/>
      <c r="D93" s="211"/>
      <c r="E93" s="218"/>
      <c r="F93" s="211"/>
      <c r="G93" s="211"/>
    </row>
    <row r="94" spans="1:7" ht="12.75">
      <c r="A94" s="211"/>
      <c r="B94" s="211"/>
      <c r="C94" s="211"/>
      <c r="D94" s="211"/>
      <c r="E94" s="218"/>
      <c r="F94" s="211"/>
      <c r="G94" s="211"/>
    </row>
    <row r="95" spans="1:7" ht="12.75">
      <c r="A95" s="211"/>
      <c r="B95" s="211"/>
      <c r="C95" s="211"/>
      <c r="D95" s="211"/>
      <c r="E95" s="218"/>
      <c r="F95" s="211"/>
      <c r="G95" s="211"/>
    </row>
    <row r="96" spans="1:7" ht="12.75">
      <c r="A96" s="211"/>
      <c r="B96" s="211"/>
      <c r="C96" s="211"/>
      <c r="D96" s="211"/>
      <c r="E96" s="218"/>
      <c r="F96" s="211"/>
      <c r="G96" s="211"/>
    </row>
    <row r="97" spans="1:7" ht="12.75">
      <c r="A97" s="211"/>
      <c r="B97" s="211"/>
      <c r="C97" s="211"/>
      <c r="D97" s="211"/>
      <c r="E97" s="218"/>
      <c r="F97" s="211"/>
      <c r="G97" s="211"/>
    </row>
    <row r="98" spans="1:7" ht="12.75">
      <c r="A98" s="211"/>
      <c r="B98" s="211"/>
      <c r="C98" s="211"/>
      <c r="D98" s="211"/>
      <c r="E98" s="218"/>
      <c r="F98" s="211"/>
      <c r="G98" s="211"/>
    </row>
    <row r="99" spans="1:7" ht="12.75">
      <c r="A99" s="211"/>
      <c r="B99" s="211"/>
      <c r="C99" s="211"/>
      <c r="D99" s="211"/>
      <c r="E99" s="218"/>
      <c r="F99" s="211"/>
      <c r="G99" s="211"/>
    </row>
    <row r="100" spans="1:7" ht="12.75">
      <c r="A100" s="211"/>
      <c r="B100" s="211"/>
      <c r="C100" s="211"/>
      <c r="D100" s="211"/>
      <c r="E100" s="218"/>
      <c r="F100" s="211"/>
      <c r="G100" s="211"/>
    </row>
    <row r="101" spans="1:7" ht="12.75">
      <c r="A101" s="211"/>
      <c r="B101" s="211"/>
      <c r="C101" s="211"/>
      <c r="D101" s="211"/>
      <c r="E101" s="218"/>
      <c r="F101" s="211"/>
      <c r="G101" s="211"/>
    </row>
    <row r="102" spans="1:7" ht="12.75">
      <c r="A102" s="211"/>
      <c r="B102" s="211"/>
      <c r="C102" s="211"/>
      <c r="D102" s="211"/>
      <c r="E102" s="218"/>
      <c r="F102" s="211"/>
      <c r="G102" s="211"/>
    </row>
    <row r="103" spans="1:7" ht="12.75">
      <c r="A103" s="211"/>
      <c r="B103" s="211"/>
      <c r="C103" s="211"/>
      <c r="D103" s="211"/>
      <c r="E103" s="218"/>
      <c r="F103" s="211"/>
      <c r="G103" s="211"/>
    </row>
    <row r="104" spans="1:7" ht="12.75">
      <c r="A104" s="211"/>
      <c r="B104" s="211"/>
      <c r="C104" s="211"/>
      <c r="D104" s="211"/>
      <c r="E104" s="218"/>
      <c r="F104" s="211"/>
      <c r="G104" s="211"/>
    </row>
    <row r="105" spans="1:7" ht="12.75">
      <c r="A105" s="211"/>
      <c r="B105" s="211"/>
      <c r="C105" s="211"/>
      <c r="D105" s="211"/>
      <c r="E105" s="218"/>
      <c r="F105" s="211"/>
      <c r="G105" s="21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dcterms:created xsi:type="dcterms:W3CDTF">2017-08-01T21:23:18Z</dcterms:created>
  <dcterms:modified xsi:type="dcterms:W3CDTF">2017-08-01T21:23:59Z</dcterms:modified>
  <cp:category/>
  <cp:version/>
  <cp:contentType/>
  <cp:contentStatus/>
</cp:coreProperties>
</file>