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kapitulace" sheetId="1" r:id="rId1"/>
    <sheet name="VRN" sheetId="2" r:id="rId2"/>
    <sheet name="Pol 001 -Výplně otvorů" sheetId="3" r:id="rId3"/>
    <sheet name="Pol 002 - Zateplení objektu" sheetId="4" r:id="rId4"/>
    <sheet name="Pol 003 - Plochá střecha" sheetId="5" r:id="rId5"/>
    <sheet name="TČ" sheetId="6" r:id="rId6"/>
    <sheet name="OSVĚTLENÍ" sheetId="7" r:id="rId7"/>
    <sheet name="OT + ROZVODY" sheetId="8" r:id="rId8"/>
  </sheets>
  <externalReferences>
    <externalReference r:id="rId11"/>
    <externalReference r:id="rId12"/>
  </externalReferences>
  <definedNames>
    <definedName name="_xlnm.Print_Area" localSheetId="6">'OSVĚTLENÍ'!$A$1:$I$40</definedName>
    <definedName name="_xlnm.Print_Area" localSheetId="7">'OT + ROZVODY'!$A$1:$P$39</definedName>
    <definedName name="_xlnm.Print_Area" localSheetId="2">'Pol 001 -Výplně otvorů'!$A$1:$I$83</definedName>
    <definedName name="_xlnm.Print_Area" localSheetId="3">'Pol 002 - Zateplení objektu'!$A$1:$I$64</definedName>
    <definedName name="_xlnm.Print_Area" localSheetId="4">'Pol 003 - Plochá střecha'!$A$1:$I$70</definedName>
    <definedName name="_xlnm.Print_Area" localSheetId="0">'Rekapitulace'!$A$1:$I$35</definedName>
    <definedName name="_xlnm.Print_Area" localSheetId="5">'TČ'!$A$1:$P$38</definedName>
  </definedNames>
  <calcPr fullCalcOnLoad="1"/>
</workbook>
</file>

<file path=xl/sharedStrings.xml><?xml version="1.0" encoding="utf-8"?>
<sst xmlns="http://schemas.openxmlformats.org/spreadsheetml/2006/main" count="873" uniqueCount="397">
  <si>
    <t>Zhotovitel</t>
  </si>
  <si>
    <t>HSV</t>
  </si>
  <si>
    <t>PSV</t>
  </si>
  <si>
    <t>D</t>
  </si>
  <si>
    <t>REKAPITULACE ROZPOČTU</t>
  </si>
  <si>
    <t>Stavba:</t>
  </si>
  <si>
    <t>Objekt:</t>
  </si>
  <si>
    <t>Část:</t>
  </si>
  <si>
    <t>Zhotovitel:</t>
  </si>
  <si>
    <t>Datum:</t>
  </si>
  <si>
    <t>Popis</t>
  </si>
  <si>
    <t>Cena 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</si>
  <si>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</si>
  <si>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</si>
  <si>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</si>
  <si>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</si>
  <si>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</si>
  <si>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</si>
  <si>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</si>
  <si>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</si>
  <si>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</si>
  <si>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K</t>
  </si>
  <si>
    <t>m2</t>
  </si>
  <si>
    <t>003</t>
  </si>
  <si>
    <t>Práce a dodávky PSV</t>
  </si>
  <si>
    <t xml:space="preserve">Objednatel: </t>
  </si>
  <si>
    <t>Izolace tepelné</t>
  </si>
  <si>
    <t>kus</t>
  </si>
  <si>
    <t>Montáž plastových oken plochy přes 1 m2 otevíravých v do 1,5 m s rámem do zdiva</t>
  </si>
  <si>
    <t>m</t>
  </si>
  <si>
    <t>t</t>
  </si>
  <si>
    <t>kpl</t>
  </si>
  <si>
    <t>Svislé konstrukce</t>
  </si>
  <si>
    <t>Cena celkem bez DPH</t>
  </si>
  <si>
    <t>Montáž vchodových dveří jednokřídlých bez nadsvětlíku do zdiva</t>
  </si>
  <si>
    <t>Lešení</t>
  </si>
  <si>
    <t>Přesun hmot</t>
  </si>
  <si>
    <t>Povlakové krytiny</t>
  </si>
  <si>
    <t>Přesun hmot tonážní pro obklady keramické v objektech v přes 6 do 12 m</t>
  </si>
  <si>
    <t>Konstrukce truhlářské</t>
  </si>
  <si>
    <t>Konstrukce klempířské</t>
  </si>
  <si>
    <t>parapet plastový vnitřní – š 250mm, barva bílá</t>
  </si>
  <si>
    <t>Přesun hmot tonážní pro konstrukce klempířské v objektech v přes 6 do 12 m</t>
  </si>
  <si>
    <t>Příplatek k přesunu hmot tonážní 764 prováděný bez použití mechanizace</t>
  </si>
  <si>
    <t>dveře jednokřídlé plastové bílé prosklené max rozměru otvoru 2,42m2</t>
  </si>
  <si>
    <t>Příplatek k přesunu hmot tonážní 766 prováděný bez použití mechanizace</t>
  </si>
  <si>
    <t>Ź</t>
  </si>
  <si>
    <t>Práce HSV</t>
  </si>
  <si>
    <t>Úpravy vnějších povrchů</t>
  </si>
  <si>
    <t>Montáž kontaktního zateplení vnějších stěn lepením a mechanickým kotvením polystyrenových desek do betonu nebo zdiva tl přes 120 do 160 mm</t>
  </si>
  <si>
    <t>Příplatek k cenám kontaktního zateplení vnějších stěn za zápustnou montáž a použití tepelně izolačních desek z polystyrenu</t>
  </si>
  <si>
    <t>Penetrační nátěr vnějších stěn nanášený ručně</t>
  </si>
  <si>
    <t>Montáž profilů kontaktního zateplení  lepených</t>
  </si>
  <si>
    <t>profil začišťovací PVC 9 mm s výztužnou tkaninou pro ostění ETICS (ztratné 5%)</t>
  </si>
  <si>
    <t>profil rohový PVC 15x15 mm s výztužnou tkaninou 100 mm pro ETICS (ztratné 5 %)</t>
  </si>
  <si>
    <t>profil začišťovací s okapnicí PVC a výztužnou tkaninou pro nadpraží ETICS (ztratné 5%)</t>
  </si>
  <si>
    <t>profil začišťovací s okapnicí PVC a výztužnou tkaninou pro parapet ETICS (ztratné 5%)</t>
  </si>
  <si>
    <t>Zakrytí výplní otvorů  a svislých ploch fólií přelepenou lepící páskou</t>
  </si>
  <si>
    <t>Očištění vnějších ploch tlakovou vodou</t>
  </si>
  <si>
    <t>Montáž lešení řadového trubkového lehkého s podlahami zatížení do 200 kg/m2 přes o,9 do 1,2 m v do 10 m</t>
  </si>
  <si>
    <t>Demontáž lešení řadového trubkového lehkého s podlahami zatížení do 200 kg/m2 přes o,9 do 1,2 m v do 10 m</t>
  </si>
  <si>
    <t>Příplatek k lešení řadovému trubkovému lehkému s podlahami š 1,2 m v 10 m za první a ZKD den použití</t>
  </si>
  <si>
    <t>941-001</t>
  </si>
  <si>
    <t>Montáž a demontáž, pronájem ochranné sítě z umělých vláken</t>
  </si>
  <si>
    <t>941-002</t>
  </si>
  <si>
    <t>Doprava lešení na stavbu a zpět</t>
  </si>
  <si>
    <t>Práce PSV</t>
  </si>
  <si>
    <t>Penzion Dalešice - stavební úpravy objektu</t>
  </si>
  <si>
    <t>Plochá střecha</t>
  </si>
  <si>
    <t xml:space="preserve">"strana severozápadní" - (22,95*7,65)
"strana jihovýchodní" - (22,95*8,10)
"strana severovýchodní" - (14,40*7,88)
"strana jihozápadní" - (14,40*7,88)
</t>
  </si>
  <si>
    <t>175,568
185,895
113,472
113,472</t>
  </si>
  <si>
    <r>
      <t>Oplechování</t>
    </r>
    <r>
      <rPr>
        <sz val="8"/>
        <color indexed="8"/>
        <rFont val="Arial"/>
        <family val="2"/>
      </rPr>
      <t> rovných parapetů celoplošně lepené z Pz s povrchovou úpravou rš 250 mm</t>
    </r>
  </si>
  <si>
    <t>deska EPS 70 fasádní λ=0,039 tl 160mm (ztratné 5%)</t>
  </si>
  <si>
    <t>Montáž kontaktního zateplení vnějších stěn lepením a mechanickým kotvením polystyrénových desek do betonu a zdiva tl přes 80 do 120 mm</t>
  </si>
  <si>
    <r>
      <rPr>
        <b/>
        <sz val="8"/>
        <rFont val="Arial"/>
        <family val="2"/>
      </rPr>
      <t xml:space="preserve">"strana severozápadní - sokl" </t>
    </r>
    <r>
      <rPr>
        <sz val="8"/>
        <rFont val="Arial"/>
        <family val="2"/>
      </rPr>
      <t xml:space="preserve">
(10,00*0,70)
</t>
    </r>
    <r>
      <rPr>
        <b/>
        <sz val="8"/>
        <rFont val="Arial"/>
        <family val="2"/>
      </rPr>
      <t>"strana jihovýchodní - sokl"</t>
    </r>
    <r>
      <rPr>
        <sz val="8"/>
        <rFont val="Arial"/>
        <family val="2"/>
      </rPr>
      <t xml:space="preserve">
(17,50*1,10)+(2,40*1,10*0,50)+(3,50*1,10)
</t>
    </r>
    <r>
      <rPr>
        <b/>
        <sz val="8"/>
        <rFont val="Arial"/>
        <family val="2"/>
      </rPr>
      <t>"strana severovýchodní - sokl"</t>
    </r>
    <r>
      <rPr>
        <sz val="8"/>
        <rFont val="Arial"/>
        <family val="2"/>
      </rPr>
      <t xml:space="preserve">
(14,85*0,90)
</t>
    </r>
    <r>
      <rPr>
        <b/>
        <sz val="8"/>
        <rFont val="Arial"/>
        <family val="2"/>
      </rPr>
      <t>"strana jihozápadní - sokl"</t>
    </r>
    <r>
      <rPr>
        <sz val="8"/>
        <rFont val="Arial"/>
        <family val="2"/>
      </rPr>
      <t xml:space="preserve">
(14,85*0,90)</t>
    </r>
  </si>
  <si>
    <t>7,000
24,420
13,365
13,365</t>
  </si>
  <si>
    <t>deska perimetrická fasádní soklová 150kPa λ=0,035 tl 120mm (ztratné 5%)</t>
  </si>
  <si>
    <t>Potažení vnějších stěn sklovláknitým pletivem vtlačeným do tenkovrstvé hmoty</t>
  </si>
  <si>
    <t>16,986
8,480
13,880</t>
  </si>
  <si>
    <t>27,600
14,400</t>
  </si>
  <si>
    <t xml:space="preserve">
90,600
39,600</t>
  </si>
  <si>
    <t>Montáž profilů kontaktního zateplení připevněných mechanicky</t>
  </si>
  <si>
    <r>
      <rPr>
        <b/>
        <sz val="8"/>
        <rFont val="Arial"/>
        <family val="2"/>
      </rPr>
      <t xml:space="preserve">"strana severozápadní - sokl" </t>
    </r>
    <r>
      <rPr>
        <sz val="8"/>
        <rFont val="Arial"/>
        <family val="2"/>
      </rPr>
      <t xml:space="preserve">
(10,00)
</t>
    </r>
    <r>
      <rPr>
        <b/>
        <sz val="8"/>
        <rFont val="Arial"/>
        <family val="2"/>
      </rPr>
      <t>"strana jihovýchodní - sokl"</t>
    </r>
    <r>
      <rPr>
        <sz val="8"/>
        <rFont val="Arial"/>
        <family val="2"/>
      </rPr>
      <t xml:space="preserve">
(17,50)+(2,40)+(3,50)
</t>
    </r>
    <r>
      <rPr>
        <b/>
        <sz val="8"/>
        <rFont val="Arial"/>
        <family val="2"/>
      </rPr>
      <t>"strana severovýchodní - sokl"</t>
    </r>
    <r>
      <rPr>
        <sz val="8"/>
        <rFont val="Arial"/>
        <family val="2"/>
      </rPr>
      <t xml:space="preserve">
(14,85)
</t>
    </r>
    <r>
      <rPr>
        <b/>
        <sz val="8"/>
        <rFont val="Arial"/>
        <family val="2"/>
      </rPr>
      <t>"strana jihozápadní - sokl"</t>
    </r>
    <r>
      <rPr>
        <sz val="8"/>
        <rFont val="Arial"/>
        <family val="2"/>
      </rPr>
      <t xml:space="preserve">
(14,85)</t>
    </r>
  </si>
  <si>
    <t xml:space="preserve">
10,000
23,400
14,850
14,850</t>
  </si>
  <si>
    <t>profil zakládací Al tl 1,0mm pro ETICS pro izolant tl 160mm (ztratné 5%)</t>
  </si>
  <si>
    <t xml:space="preserve">
63,000
25,200
59,30</t>
  </si>
  <si>
    <t>Penetrační silikátový nátěr vnějších pastovitých tenkovrstvých omítek stěn</t>
  </si>
  <si>
    <t>Tenkovrstvá silikátová zatíraná omítka zrnitost 1,5 mm vnějších stěn</t>
  </si>
  <si>
    <r>
      <t>"celoplošně stávající podklad"
"</t>
    </r>
    <r>
      <rPr>
        <b/>
        <sz val="8"/>
        <rFont val="Arial"/>
        <family val="2"/>
      </rPr>
      <t>položka 622211021"</t>
    </r>
    <r>
      <rPr>
        <sz val="8"/>
        <rFont val="Arial"/>
        <family val="2"/>
      </rPr>
      <t xml:space="preserve">
"</t>
    </r>
    <r>
      <rPr>
        <b/>
        <sz val="8"/>
        <rFont val="Arial"/>
        <family val="2"/>
      </rPr>
      <t>položka 622211031"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"balkón nad bočním vstupem"</t>
    </r>
    <r>
      <rPr>
        <sz val="8"/>
        <rFont val="Arial"/>
        <family val="2"/>
      </rPr>
      <t xml:space="preserve">
(2,00*2,80)+(2,80*0,90*2)+(1,80*0,90*2)</t>
    </r>
  </si>
  <si>
    <t>"viz položka 622151011"</t>
  </si>
  <si>
    <t>Obklady Keramické</t>
  </si>
  <si>
    <t>Montáž obkladů vnějších z obkladaček nebo obkladových pásků cihelných přes 50 do 85 ks/m2 lepené flexibilním lepidlem</t>
  </si>
  <si>
    <t>pásek obkladový cihlový hladký 240x71x14mm červený</t>
  </si>
  <si>
    <t>"viz položka 622211021"</t>
  </si>
  <si>
    <t>Vnější zateplení  objektu</t>
  </si>
  <si>
    <t>KPL</t>
  </si>
  <si>
    <t>Montáž plastových oken plochy do 1 m2 otevíravých s rámem do zdiva</t>
  </si>
  <si>
    <t>m.č. 101 - 3 ks
m.č. 102 - 1 ks</t>
  </si>
  <si>
    <t>m.č. 101 - (0,60*0,60*3)
m.č. 102 - (0,60*0,60*1)</t>
  </si>
  <si>
    <t>1,080
0,360</t>
  </si>
  <si>
    <t>1,000
1,000</t>
  </si>
  <si>
    <t>Montáž vchodových dveří jednokřídlových s pevnými bočními díly do zdiva</t>
  </si>
  <si>
    <t>Montáž izolace tepelné střech plochých lepené za studena nízkoexpanzní PUR pěnou 1 vrstva desek</t>
  </si>
  <si>
    <t>Montáž izolace tepelné střech plochých lepené za studena nízkoexpanzní PUR pěnou 2 vrstva desek</t>
  </si>
  <si>
    <t>deska EPS 100 pro konstrukce s běžným zatížením tl 120 mm (ztratné 5%)</t>
  </si>
  <si>
    <t>Konstrukce tesařské</t>
  </si>
  <si>
    <t>713141136x</t>
  </si>
  <si>
    <t>Provedení povlakové krytiny střech do 10° ukotvení fólie talířovou hmoždinkou do betonu nebo ŽB</t>
  </si>
  <si>
    <t>Provedení povlakové krytiny střech do 10° překrytí talířové hmoždinky pruhem navařené fólie</t>
  </si>
  <si>
    <t>Provedení povlakové krytiny střech do 10° podkladní textilní vrstvy</t>
  </si>
  <si>
    <t>Provedení povlakové krytiny střech do 10° termoplastickou fólií PVC rozvinutím a natažením v ploše</t>
  </si>
  <si>
    <r>
      <t>fólie</t>
    </r>
    <r>
      <rPr>
        <sz val="8"/>
        <color indexed="10"/>
        <rFont val="Arial"/>
        <family val="2"/>
      </rPr>
      <t> hydroizolační střešní </t>
    </r>
    <r>
      <rPr>
        <b/>
        <sz val="8"/>
        <color indexed="10"/>
        <rFont val="Arial"/>
        <family val="2"/>
      </rPr>
      <t>mPVC</t>
    </r>
    <r>
      <rPr>
        <sz val="8"/>
        <color indexed="10"/>
        <rFont val="Arial"/>
        <family val="2"/>
      </rPr>
      <t> mechanicky kotvená tl 1,5mm barevná (ztratné 5%)</t>
    </r>
  </si>
  <si>
    <t>geotextilie netkaná separační, ochranná, filtrační, drenážní PP 200g/m2 (ztratné 10%)</t>
  </si>
  <si>
    <t>Konstrukční a vyrovnávací vrstva pod klempířské prvky (atiky) z desek dřevoštěpkových tl 22 mm</t>
  </si>
  <si>
    <t>Montáž izolace tepelné stěn v do 1000 mm na atiky a prostupy střechou lepené nízkoexpanzní (PUR) pěnou</t>
  </si>
  <si>
    <t>Montáž spádové izolace na zhlaví atiky š do 500 mm lepené za studena nízkoexpanzní (PUR) pěnou</t>
  </si>
  <si>
    <t>Povlakové krytiny střech do 10° z tvarovaných poplastovaných lišt délky 2 m koutová lišta vnitřní rš 100 mm</t>
  </si>
  <si>
    <t>Povlakové krytiny střech do 10° z tvarovaných poplastovaných lišt délky 2 m koutová lišta vnější rš 100 mm</t>
  </si>
  <si>
    <t>Povlakové krytiny střech do 10° z tvarovaných poplastovaných lišt délky 2 m závětrná lišta rš 300 mm</t>
  </si>
  <si>
    <t>Přesun hmot tonážní tonážní pro krytiny povlakové v objektech v přes 6 do 12 m</t>
  </si>
  <si>
    <t>Příplatek k přesunu hmot tonážní 712 prováděný bez použití mechanizace</t>
  </si>
  <si>
    <t>Příplatek k přesunu hmot tonážní 713 prováděný bez použití mechanizace</t>
  </si>
  <si>
    <t>Přesun hmot pro budovy zděné v přes 6 do 12 m</t>
  </si>
  <si>
    <t>okno plastové otevíravé/sklopné trojsklo do plochy 1m2</t>
  </si>
  <si>
    <t>okno plastové otevíravé/sklopné trojsklo přes plochu 1m2 do v 1,5m</t>
  </si>
  <si>
    <t>Montáž střešního okna do krytiny ploché 78 x 140 cm</t>
  </si>
  <si>
    <t>okno střešní plastové výsuvně kyvné, izolační trojsklo, se zateplením a oplechování Al 74x140cm Uw=1,1W/m2K</t>
  </si>
  <si>
    <t>m.č. 201 - 2 ks
m.č. 203 - 2 ks
m.č. 205 - 2 ks
m.č. 207 - 1 ks</t>
  </si>
  <si>
    <t>2,000
2,000
2,000
1,000</t>
  </si>
  <si>
    <t>Montáž parapetních desek dřevěných nebo plastových š do 30 cm</t>
  </si>
  <si>
    <t>m.č. 109 - 1 ks
m.č. 208 - 1 ks</t>
  </si>
  <si>
    <t>3,000
1,000</t>
  </si>
  <si>
    <t>Bourání konstrukcí</t>
  </si>
  <si>
    <t>Vybourání dřevěných rámů oken zdvojených včetně křídel pl do 1 m2</t>
  </si>
  <si>
    <t>Vybourání dřevěných rámů oken zdvojených včetně křídel pl do 2 m2</t>
  </si>
  <si>
    <t>Odvoz suti a vybouraných hmot z meziskládky na skládku do 1 km s naložením a se složením</t>
  </si>
  <si>
    <t>Příplatek k odvozu suti a vybouraných hmot na skládku ZKD 1 km přes 1 km</t>
  </si>
  <si>
    <t>Poplatek za uložení na skládce (skládkovné) stavebního odpadu ze skla kód odpadu 17 02 02</t>
  </si>
  <si>
    <t>Poplatek za uložení na skládce (skládkovné) stavebního odpadu dřevěného kód odpadu 17 02 01</t>
  </si>
  <si>
    <t>Vybourání dřevěných dveřních zárubní pl do 2 m2</t>
  </si>
  <si>
    <t>Vybourání dřevěných dveřních zárubní pl přes 2 m2</t>
  </si>
  <si>
    <t>m.č. 106 PS - (1,00*2,40)
m.č. 123 PS - (2,10*2,40)</t>
  </si>
  <si>
    <t>2,400
5,040</t>
  </si>
  <si>
    <t>Oprava cementové škrábané omítky vnějších stěn v rozsahu přes 10 do 30 %</t>
  </si>
  <si>
    <t>m.č. 116 - 1 ks</t>
  </si>
  <si>
    <t>Montáž izolace tepelné střech plochých lepené za studena nízkoexpanzní (PUR) pěnou, spádová vrstva</t>
  </si>
  <si>
    <t>m3</t>
  </si>
  <si>
    <t>klín izolační spádový EPS GREY 100</t>
  </si>
  <si>
    <t>Přesun hmot tonážní pro konstrukce tesařské v objektech v přes 6 do 12 m</t>
  </si>
  <si>
    <t>Provedení povlakové krytiny střech do 10° za studena lakem penetračním nebo asfaltovým</t>
  </si>
  <si>
    <t>lak penetrační asfaltový</t>
  </si>
  <si>
    <t>Provedení povlakové krytiny střech do 10° pásy NAIP přitavením v plné ploše</t>
  </si>
  <si>
    <t>pás asfaltový natavitelný oxidovaný tl 3,5mm typu V60 S35 s vložkou ze skleněné rohože, s jemnozrnným minerálním posypem (ztratné 15%)</t>
  </si>
  <si>
    <t>m.č. 103 PS - (1,20*1,50)
m.č. 104 PS - (1,20*1,50)
m.č. 105 PS - (1,20*1,50)
m.č. 112 PS - (0,90*1,50)
m.č. 114 PS - (0,90*1,50)
m.č. 115 PS - (0,90*1,50)
m.č. 117 PS - (0,90*1,50)
m.č. 118 PS - (0,90*1,50)
m.č. 119 PS - (0,90*1,50)
m.č. 121 PS - (1,20*1,50*4)
m.č. 122 PS - (1,20*1,50*3)+(2,40*0,60)
m.č. 208 PS - (2,40*1,20)
m.č. 209 PS - (1,20*1,20)
m.č. 210 PS - (0,90*1,20)
m.č. 211 PS - (2,40*1,20)
m.č. 212 PS - (2,40*1,20)</t>
  </si>
  <si>
    <t>1,800
1,800
1,800
1,350
1,350
1,350
1,350
1,350
1,350
7,200
6,840
2,880
1,440
1,080
2,880
2,880</t>
  </si>
  <si>
    <t>Vybourání otvorů ve zdivu cihelném pl do 4 m2 na MVC nebo MV tl do 300 mm</t>
  </si>
  <si>
    <t>m.č. 101 PS - (1,20*0,90*0,30*3)
m.č. 120 PS - (2,00*1,70*0,30)</t>
  </si>
  <si>
    <t>0,972
1,020</t>
  </si>
  <si>
    <t>Zazdívka otvorů ve zdivu nadzákladovém pl přes 1 do 4 m2 cihlami děrovanými přes P10 do P15 tl 300 mm</t>
  </si>
  <si>
    <t>m.č. 102 PS - (1,00*2,00)
m.č. 115 PS - (0,90*1,50)
m.č. 117 PS - (0,90*1,50)
m.č. 118 PS - (0,90*1,50)
m.č. 119 PS - (0,90*1,50)</t>
  </si>
  <si>
    <t>2,000
1,350
1,350
1,350
1,350</t>
  </si>
  <si>
    <t>m.č. 208 PS - (1,00*2,00)
m.č. 208 PS - (1,00*2,00)</t>
  </si>
  <si>
    <t>2,000
2,000</t>
  </si>
  <si>
    <t>m.č. 208 PS - (1*2,40)
m.č. 209PS - (1*1,20)
m.č. 210 PS - (1*0,90)
m.č. 211 PS - (1*2,40)
m.č. 212 PS - (1*2,40)
m.č. 101 - (3*0,60)
m.č. 102 - (1*0,60)
m.č. 103 - (2*1,20)
m.č. 104 - (1*1,20)
m.č. 106 - (2*1,20)
m.č. 108 - (1*1,20)
m.č. 111 - (2*1,20)
m.č. 112 - (1*2,40 + 1*1,20)
m.č. 115 - (2*1,20)
m.č. 119 - (2*1,20)
m.č. 121 - (2*0,90)
m.č. 122 - (1*2,00)</t>
  </si>
  <si>
    <t>2,400
1,200
0,900
2,400
2,400
1,800
0,600
2,400
1,200
2,400
1,200
2,400
3,600
2,400
2,400
1,800
2,000</t>
  </si>
  <si>
    <t>m.č. 103 - (1,20*1,50*2)
m.č. 104 - (1,20*1,50*1)
m.č. 106 - (1,20*1,50*2)
m.č. 108 - (1,20*1,50*1)
m.č. 111 - (1,20*1,50*2)
m.č. 112 - (1,20*1,50*1 + 2,40*0,60*1)
m.č. 115 - (1,20*1,50*2)
m.č. 119 - (1,20*1,50*2)
m.č. 121 - (0,90*1,50*2)
m.č. 122 - (2,00*1,50)
m.č. 208 - (2,40*1,20)
m.č. 209 - (1,20*1,20)
m.č. 210 - (0,90*1,20)
m.č. 211 - (2,40*1,20)
m.č. 212 - (2,40*1,20)</t>
  </si>
  <si>
    <t>3,600
1,800
3,600
1,800
3,600
3,240
3,600
3,600
2,700
3,000
2,880
1,440
1,080
2,880
2,880</t>
  </si>
  <si>
    <t>Úpravy povrchů vnitřní</t>
  </si>
  <si>
    <t>Vápenocementová štuková omítka ostění nebo nadpraží</t>
  </si>
  <si>
    <t>Příplatek k montáži oken za izolaci pro rovné ostění připojovací spára do 15 mm - páska</t>
  </si>
  <si>
    <t>Práce a dodávky HSV</t>
  </si>
  <si>
    <t>Poplatek za uložení na skládce (skládkovné) stavebního odpadu cihelného kód odpadu 17 01 02</t>
  </si>
  <si>
    <t>m.č. 101 - (0,60*4*3)
m.č. 102 - (0,60*4)
m.č. 103 - (1,20+1,50)*2*2
m.č. 104 - (1,20+1,50)*2
m.č. 106 - (1,20+1,50)*2*2
m.č. 108 - (1,20+1,50)*2
m.č. 111 - (1,20+1,50)*2*2
m.č. 112 - (1,20*+1,50)*2 + (2,40+0,60)*2
m.č. 115 - (1,20+1,50)*2*2)
m.č. 119 - (1,20+1,50)*2*2
m.č. 121 - (0,90+1,50)*2*2
m.č. 122 - (2,00+1,50)*2
m.č. 208 - (2,40+1,20)*2
m.č. 209 - (1,20+1,20)*2
m.č. 210 - (0,90+1,20)*2
m.č. 211 - (2,40+1,20)*2
m.č. 212 - (2,40+1,20)*2</t>
  </si>
  <si>
    <t>7,200
2,400
10,800
5,400
10,800
5,700
10,800
11,400
10,800
10,800
9,600
7,000
7,200
4,800
4,200
7,200
7,200</t>
  </si>
  <si>
    <t>Výplně otvorů</t>
  </si>
  <si>
    <t>m.č. 101 PS - (1,20*0,6*3)
m.č. 110 PS - (0,60*0,60)
m.č. 111 PS - (0,60*0,60*3)
m.č. 201 PS - (1,00*1,00)
m.č. 203 PS - (1,00*1,00)</t>
  </si>
  <si>
    <t>2,160
0,360
1,080
1,000
1,000</t>
  </si>
  <si>
    <t>POL 001 - VÝPLNĚ OTVORŮ</t>
  </si>
  <si>
    <r>
      <rPr>
        <b/>
        <sz val="16"/>
        <rFont val="Arial"/>
        <family val="2"/>
      </rPr>
      <t>Položkový rozpočet</t>
    </r>
  </si>
  <si>
    <r>
      <rPr>
        <sz val="14"/>
        <rFont val="Arial"/>
        <family val="2"/>
      </rPr>
      <t xml:space="preserve">Zakázka:                       </t>
    </r>
    <r>
      <rPr>
        <b/>
        <sz val="14"/>
        <rFont val="Arial"/>
        <family val="2"/>
      </rPr>
      <t>Tepelné čerpadlo Penzion DALEŠICE</t>
    </r>
  </si>
  <si>
    <r>
      <rPr>
        <sz val="9"/>
        <rFont val="Arial"/>
        <family val="2"/>
      </rPr>
      <t xml:space="preserve">IČO:
</t>
    </r>
    <r>
      <rPr>
        <sz val="9"/>
        <rFont val="Arial"/>
        <family val="2"/>
      </rPr>
      <t>DIČ:</t>
    </r>
  </si>
  <si>
    <r>
      <rPr>
        <sz val="9"/>
        <rFont val="Arial"/>
        <family val="2"/>
      </rPr>
      <t>Vypracoval:</t>
    </r>
  </si>
  <si>
    <r>
      <rPr>
        <b/>
        <sz val="10"/>
        <rFont val="Arial"/>
        <family val="2"/>
      </rPr>
      <t>Rozpis ceny</t>
    </r>
  </si>
  <si>
    <r>
      <rPr>
        <sz val="10"/>
        <rFont val="Arial"/>
        <family val="2"/>
      </rPr>
      <t>HSV</t>
    </r>
  </si>
  <si>
    <r>
      <rPr>
        <sz val="10"/>
        <rFont val="Arial"/>
        <family val="2"/>
      </rPr>
      <t>PSV</t>
    </r>
  </si>
  <si>
    <r>
      <rPr>
        <sz val="10"/>
        <rFont val="Arial"/>
        <family val="2"/>
      </rPr>
      <t>MON</t>
    </r>
  </si>
  <si>
    <r>
      <rPr>
        <sz val="10"/>
        <rFont val="Arial"/>
        <family val="2"/>
      </rPr>
      <t>Vedlejší náklady</t>
    </r>
  </si>
  <si>
    <r>
      <rPr>
        <sz val="10"/>
        <rFont val="Arial"/>
        <family val="2"/>
      </rPr>
      <t>Ostatní náklady</t>
    </r>
  </si>
  <si>
    <r>
      <rPr>
        <sz val="14"/>
        <rFont val="Arial"/>
        <family val="2"/>
      </rPr>
      <t>Cena celkem:</t>
    </r>
  </si>
  <si>
    <r>
      <rPr>
        <b/>
        <sz val="16"/>
        <rFont val="Arial"/>
        <family val="2"/>
      </rPr>
      <t>Rekapitulace dílů</t>
    </r>
  </si>
  <si>
    <r>
      <rPr>
        <b/>
        <sz val="9"/>
        <rFont val="Arial"/>
        <family val="2"/>
      </rPr>
      <t>Číslo        Název                                                                                Typ dílu                                                        Celkem        Hmotnost</t>
    </r>
  </si>
  <si>
    <r>
      <rPr>
        <sz val="9"/>
        <rFont val="Arial"/>
        <family val="2"/>
      </rPr>
      <t>Strojovny</t>
    </r>
  </si>
  <si>
    <r>
      <rPr>
        <sz val="9"/>
        <rFont val="Arial"/>
        <family val="2"/>
      </rPr>
      <t>PSV</t>
    </r>
  </si>
  <si>
    <r>
      <rPr>
        <sz val="9"/>
        <rFont val="Arial"/>
        <family val="2"/>
      </rPr>
      <t>VN</t>
    </r>
  </si>
  <si>
    <r>
      <rPr>
        <sz val="9"/>
        <rFont val="Arial"/>
        <family val="2"/>
      </rPr>
      <t>Vedlejší náklady</t>
    </r>
  </si>
  <si>
    <r>
      <rPr>
        <b/>
        <sz val="9"/>
        <rFont val="Arial"/>
        <family val="2"/>
      </rPr>
      <t>Celkem:</t>
    </r>
  </si>
  <si>
    <r>
      <rPr>
        <b/>
        <sz val="9"/>
        <rFont val="Arial"/>
        <family val="2"/>
      </rPr>
      <t>Poř.  Číslo</t>
    </r>
  </si>
  <si>
    <r>
      <rPr>
        <b/>
        <sz val="9"/>
        <rFont val="Arial"/>
        <family val="2"/>
      </rPr>
      <t xml:space="preserve">Název
</t>
    </r>
    <r>
      <rPr>
        <b/>
        <sz val="9"/>
        <rFont val="Arial"/>
        <family val="2"/>
      </rPr>
      <t>MJ</t>
    </r>
  </si>
  <si>
    <r>
      <rPr>
        <b/>
        <sz val="9"/>
        <rFont val="Arial"/>
        <family val="2"/>
      </rPr>
      <t>Množství</t>
    </r>
  </si>
  <si>
    <r>
      <rPr>
        <b/>
        <sz val="9"/>
        <rFont val="Arial"/>
        <family val="2"/>
      </rPr>
      <t>Cena/MJ</t>
    </r>
  </si>
  <si>
    <r>
      <rPr>
        <b/>
        <vertAlign val="superscript"/>
        <sz val="9"/>
        <rFont val="Arial"/>
        <family val="2"/>
      </rPr>
      <t xml:space="preserve">Cena    </t>
    </r>
    <r>
      <rPr>
        <b/>
        <sz val="9"/>
        <rFont val="Arial"/>
        <family val="2"/>
      </rPr>
      <t>Hmotnost</t>
    </r>
  </si>
  <si>
    <r>
      <rPr>
        <b/>
        <sz val="9"/>
        <rFont val="Arial"/>
        <family val="2"/>
      </rPr>
      <t>Hmot.celk   Dem.hmot.</t>
    </r>
  </si>
  <si>
    <r>
      <rPr>
        <b/>
        <sz val="11"/>
        <rFont val="Arial"/>
        <family val="2"/>
      </rPr>
      <t>Díl: 732</t>
    </r>
  </si>
  <si>
    <r>
      <rPr>
        <b/>
        <sz val="11"/>
        <rFont val="Arial"/>
        <family val="2"/>
      </rPr>
      <t>Strojovny</t>
    </r>
  </si>
  <si>
    <r>
      <rPr>
        <sz val="9"/>
        <rFont val="Arial"/>
        <family val="2"/>
      </rPr>
      <t xml:space="preserve">15    800 002
</t>
    </r>
    <r>
      <rPr>
        <sz val="9"/>
        <rFont val="Arial"/>
        <family val="2"/>
      </rPr>
      <t>16    VRN 1</t>
    </r>
  </si>
  <si>
    <r>
      <rPr>
        <sz val="9"/>
        <rFont val="Arial"/>
        <family val="2"/>
      </rPr>
      <t xml:space="preserve">IČO:  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DIČ:</t>
    </r>
  </si>
  <si>
    <r>
      <t xml:space="preserve">Objednatel             </t>
    </r>
    <r>
      <rPr>
        <b/>
        <sz val="9"/>
        <rFont val="Arial"/>
        <family val="2"/>
      </rPr>
      <t xml:space="preserve">
 J &amp; S stav s.r.o.
Jasenice 81, 675 71  Jasenice</t>
    </r>
  </si>
  <si>
    <t>TEPELNÉ ČERPADLO</t>
  </si>
  <si>
    <t>Rekonstrukce penzion Dalešice</t>
  </si>
  <si>
    <t>materiál</t>
  </si>
  <si>
    <t>montáž</t>
  </si>
  <si>
    <t>mj</t>
  </si>
  <si>
    <t>množství</t>
  </si>
  <si>
    <t>cena / mj</t>
  </si>
  <si>
    <t>cena / množství</t>
  </si>
  <si>
    <t>Rozvaděče:</t>
  </si>
  <si>
    <t>Rozvaděč hlavní RH</t>
  </si>
  <si>
    <t>ks</t>
  </si>
  <si>
    <t>Rozvaděč patrový RP, pož.odolnost</t>
  </si>
  <si>
    <t>Rozvaděč technické prostory</t>
  </si>
  <si>
    <t>Kabely:</t>
  </si>
  <si>
    <t>Kabel CYKY 3x1,5-J</t>
  </si>
  <si>
    <t>Kabel CYKY 3x1,5-O</t>
  </si>
  <si>
    <t>Svítidla:</t>
  </si>
  <si>
    <t>Přístroje:</t>
  </si>
  <si>
    <t>Vypínač bílý</t>
  </si>
  <si>
    <t>Kabelové trasy:</t>
  </si>
  <si>
    <t>Trubka ohebná 16</t>
  </si>
  <si>
    <t>Krabice Instalační KO68</t>
  </si>
  <si>
    <t>Ostatní:</t>
  </si>
  <si>
    <t>Podružný materiál</t>
  </si>
  <si>
    <t>Revize</t>
  </si>
  <si>
    <t>Koordinace s ostatními řemesly</t>
  </si>
  <si>
    <t>Celkem</t>
  </si>
  <si>
    <t>OSVĚTLENÍ</t>
  </si>
  <si>
    <t>OTOPNÉ TĚLESA + ROZVODY</t>
  </si>
  <si>
    <r>
      <rPr>
        <sz val="14"/>
        <rFont val="Arial"/>
        <family val="2"/>
      </rPr>
      <t xml:space="preserve">Zakázka:                       </t>
    </r>
    <r>
      <rPr>
        <b/>
        <sz val="14"/>
        <rFont val="Arial"/>
        <family val="2"/>
      </rPr>
      <t>Penzion Dalešice  - ÚT-rozvody potrubí,otopná tělesa Dalešice 225</t>
    </r>
  </si>
  <si>
    <r>
      <rPr>
        <sz val="9"/>
        <rFont val="Arial"/>
        <family val="2"/>
      </rPr>
      <t xml:space="preserve">IČO:   </t>
    </r>
    <r>
      <rPr>
        <b/>
        <sz val="9"/>
        <rFont val="Arial"/>
        <family val="2"/>
      </rPr>
      <t xml:space="preserve">29314674
</t>
    </r>
    <r>
      <rPr>
        <sz val="9"/>
        <rFont val="Arial"/>
        <family val="2"/>
      </rPr>
      <t xml:space="preserve">DIČ:    </t>
    </r>
    <r>
      <rPr>
        <b/>
        <sz val="9"/>
        <rFont val="Arial"/>
        <family val="2"/>
      </rPr>
      <t>CZ29314674</t>
    </r>
  </si>
  <si>
    <r>
      <rPr>
        <sz val="9"/>
        <rFont val="Arial"/>
        <family val="2"/>
      </rPr>
      <t>Rozvod potrubí</t>
    </r>
  </si>
  <si>
    <r>
      <rPr>
        <sz val="9"/>
        <rFont val="Arial"/>
        <family val="2"/>
      </rPr>
      <t>Otopná tělesa</t>
    </r>
  </si>
  <si>
    <r>
      <rPr>
        <b/>
        <sz val="9"/>
        <rFont val="Arial"/>
        <family val="2"/>
      </rPr>
      <t xml:space="preserve">Název
</t>
    </r>
    <r>
      <rPr>
        <b/>
        <sz val="9"/>
        <rFont val="Arial"/>
        <family val="2"/>
      </rPr>
      <t>MJ            Množství</t>
    </r>
  </si>
  <si>
    <r>
      <rPr>
        <b/>
        <sz val="11"/>
        <rFont val="Arial"/>
        <family val="2"/>
      </rPr>
      <t>Díl: 733</t>
    </r>
  </si>
  <si>
    <r>
      <rPr>
        <b/>
        <sz val="11"/>
        <rFont val="Arial"/>
        <family val="2"/>
      </rPr>
      <t>Rozvod potrubí</t>
    </r>
  </si>
  <si>
    <r>
      <rPr>
        <sz val="9"/>
        <rFont val="Arial"/>
        <family val="2"/>
      </rPr>
      <t xml:space="preserve">1      733--01
</t>
    </r>
    <r>
      <rPr>
        <sz val="9"/>
        <rFont val="Arial"/>
        <family val="2"/>
      </rPr>
      <t xml:space="preserve">2      734--52
</t>
    </r>
    <r>
      <rPr>
        <sz val="9"/>
        <rFont val="Arial"/>
        <family val="2"/>
      </rPr>
      <t xml:space="preserve">3      734--53
</t>
    </r>
    <r>
      <rPr>
        <sz val="9"/>
        <rFont val="Arial"/>
        <family val="2"/>
      </rPr>
      <t xml:space="preserve">4      734--54
</t>
    </r>
    <r>
      <rPr>
        <sz val="9"/>
        <rFont val="Arial"/>
        <family val="2"/>
      </rPr>
      <t xml:space="preserve">5      734--55
</t>
    </r>
    <r>
      <rPr>
        <sz val="9"/>
        <rFont val="Arial"/>
        <family val="2"/>
      </rPr>
      <t xml:space="preserve">6      733--03
</t>
    </r>
    <r>
      <rPr>
        <sz val="9"/>
        <rFont val="Arial"/>
        <family val="2"/>
      </rPr>
      <t xml:space="preserve">7      733- 02
</t>
    </r>
    <r>
      <rPr>
        <sz val="9"/>
        <rFont val="Arial"/>
        <family val="2"/>
      </rPr>
      <t>8      735--07</t>
    </r>
  </si>
  <si>
    <r>
      <rPr>
        <b/>
        <sz val="9"/>
        <rFont val="Arial"/>
        <family val="2"/>
      </rPr>
      <t xml:space="preserve">Poř.  Číslo             Název
</t>
    </r>
    <r>
      <rPr>
        <b/>
        <sz val="9"/>
        <rFont val="Arial"/>
        <family val="2"/>
      </rPr>
      <t xml:space="preserve">MJ            Množství              Cena/MJ                      Cena    </t>
    </r>
    <r>
      <rPr>
        <b/>
        <vertAlign val="subscript"/>
        <sz val="9"/>
        <rFont val="Arial"/>
        <family val="2"/>
      </rPr>
      <t>Hmotnost</t>
    </r>
  </si>
  <si>
    <r>
      <rPr>
        <b/>
        <sz val="9"/>
        <rFont val="Arial"/>
        <family val="2"/>
      </rPr>
      <t>Hmot.celk</t>
    </r>
  </si>
  <si>
    <r>
      <rPr>
        <b/>
        <sz val="9"/>
        <rFont val="Arial"/>
        <family val="2"/>
      </rPr>
      <t>Dem.hmot.</t>
    </r>
  </si>
  <si>
    <r>
      <rPr>
        <sz val="9"/>
        <rFont val="Arial"/>
        <family val="2"/>
      </rPr>
      <t xml:space="preserve">33    VRN 2
</t>
    </r>
    <r>
      <rPr>
        <sz val="9"/>
        <rFont val="Arial"/>
        <family val="2"/>
      </rPr>
      <t>34    VRN1</t>
    </r>
  </si>
  <si>
    <r>
      <rPr>
        <sz val="9"/>
        <rFont val="Arial"/>
        <family val="2"/>
      </rPr>
      <t xml:space="preserve">IČO: 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DIČ:    </t>
    </r>
  </si>
  <si>
    <t>CENA CELKEM BEZ DPH:</t>
  </si>
  <si>
    <t>(58,15 + 385,339)*0,3</t>
  </si>
  <si>
    <r>
      <rPr>
        <b/>
        <sz val="8"/>
        <rFont val="Arial"/>
        <family val="2"/>
      </rPr>
      <t xml:space="preserve">"strana severozápadní" </t>
    </r>
    <r>
      <rPr>
        <sz val="8"/>
        <rFont val="Arial"/>
        <family val="2"/>
      </rPr>
      <t xml:space="preserve">
(22,95*7,00)+(0,45*7,00)
odečty otvorů -((2,40*1,20*3 + 0,90*1,20 + 1,20*1,20)+(2,00*1,50*2)+(1,20*1,50*7)+(2,40*2,10))
</t>
    </r>
    <r>
      <rPr>
        <b/>
        <sz val="8"/>
        <rFont val="Arial"/>
        <family val="2"/>
      </rPr>
      <t>"strana jihovýchodní"</t>
    </r>
    <r>
      <rPr>
        <sz val="8"/>
        <rFont val="Arial"/>
        <family val="2"/>
      </rPr>
      <t xml:space="preserve">
(17,50*5,15)+(2,40*4,10)+(3,50*4,10)
odečty otvorů -((1,20*1,50*6)+(0,90*1,50*4))
</t>
    </r>
    <r>
      <rPr>
        <b/>
        <sz val="8"/>
        <rFont val="Arial"/>
        <family val="2"/>
      </rPr>
      <t>"strana severovýchodní"</t>
    </r>
    <r>
      <rPr>
        <sz val="8"/>
        <rFont val="Arial"/>
        <family val="2"/>
      </rPr>
      <t xml:space="preserve">
(7,575*7,00 + 7,275*4,10)
odečty otvorů - ((0,60*0,60*4)
</t>
    </r>
    <r>
      <rPr>
        <b/>
        <sz val="8"/>
        <rFont val="Arial"/>
        <family val="2"/>
      </rPr>
      <t>"strana jihozápadní"</t>
    </r>
    <r>
      <rPr>
        <sz val="8"/>
        <rFont val="Arial"/>
        <family val="2"/>
      </rPr>
      <t xml:space="preserve">
(7,575*7,00 + 7,275*4,10)
odečty otvorů - ((1,00 *2,10)+(1,00*2,50)+(2,40*0,60)</t>
    </r>
  </si>
  <si>
    <t xml:space="preserve">
163,800
- 34,800
114,315
- 16,20
82,852
- 1,440
82,852
- 6,040</t>
  </si>
  <si>
    <r>
      <rPr>
        <b/>
        <sz val="8"/>
        <color indexed="8"/>
        <rFont val="Arial"/>
        <family val="2"/>
      </rPr>
      <t>"ostění otvorů 1.NP"</t>
    </r>
    <r>
      <rPr>
        <sz val="8"/>
        <color indexed="8"/>
        <rFont val="Arial"/>
        <family val="2"/>
      </rPr>
      <t xml:space="preserve">
((2,40*4)+(4,80*2)+(5,40*13)+(7,00*1)+(6,00*1)+(6,60*1)+(5,80*1))*0,16
</t>
    </r>
    <r>
      <rPr>
        <b/>
        <sz val="8"/>
        <color indexed="8"/>
        <rFont val="Arial"/>
        <family val="2"/>
      </rPr>
      <t>"ostění otvorů 2.N</t>
    </r>
    <r>
      <rPr>
        <sz val="8"/>
        <color indexed="8"/>
        <rFont val="Arial"/>
        <family val="2"/>
      </rPr>
      <t xml:space="preserve">P
((4,80*2)+(7,00*1)+(7,80*4)+(5,20*1))*0,16
</t>
    </r>
    <r>
      <rPr>
        <b/>
        <sz val="8"/>
        <color indexed="8"/>
        <rFont val="Arial"/>
        <family val="2"/>
      </rPr>
      <t>"balkón nad bočním vstupem"</t>
    </r>
    <r>
      <rPr>
        <sz val="8"/>
        <color indexed="8"/>
        <rFont val="Arial"/>
        <family val="2"/>
      </rPr>
      <t xml:space="preserve">
(2,00*2,80)+(2,80*0,90*2)+(1,80*0,90*2)</t>
    </r>
  </si>
  <si>
    <r>
      <rPr>
        <b/>
        <sz val="8"/>
        <color indexed="8"/>
        <rFont val="Arial"/>
        <family val="2"/>
      </rPr>
      <t>"ostění otvorů 1.NP"</t>
    </r>
    <r>
      <rPr>
        <sz val="8"/>
        <color indexed="8"/>
        <rFont val="Arial"/>
        <family val="2"/>
      </rPr>
      <t xml:space="preserve">
((1,80*4)+(3,90*2)+(4,20*13)+(5,00*1)+(3,60*1)+(5,80*1)+(6,60*1)
</t>
    </r>
    <r>
      <rPr>
        <b/>
        <sz val="8"/>
        <color indexed="8"/>
        <rFont val="Arial"/>
        <family val="2"/>
      </rPr>
      <t>"ostění otvorů 2.N</t>
    </r>
    <r>
      <rPr>
        <sz val="8"/>
        <color indexed="8"/>
        <rFont val="Arial"/>
        <family val="2"/>
      </rPr>
      <t>P
((3,90*2)+(5,00*1)+(5,40*4)+(5,20*1))</t>
    </r>
  </si>
  <si>
    <r>
      <rPr>
        <b/>
        <sz val="8"/>
        <color indexed="8"/>
        <rFont val="Arial"/>
        <family val="2"/>
      </rPr>
      <t>"ostění otvorů 1.NP"</t>
    </r>
    <r>
      <rPr>
        <sz val="8"/>
        <color indexed="8"/>
        <rFont val="Arial"/>
        <family val="2"/>
      </rPr>
      <t xml:space="preserve">
((1,2*4)+(3,0*2)+(3,00*13)+(3,00*1)+(1,20*1)+(4,20*1)+(4,80*1)
</t>
    </r>
    <r>
      <rPr>
        <b/>
        <sz val="8"/>
        <color indexed="8"/>
        <rFont val="Arial"/>
        <family val="2"/>
      </rPr>
      <t>"ostění otvorů 2.N</t>
    </r>
    <r>
      <rPr>
        <sz val="8"/>
        <color indexed="8"/>
        <rFont val="Arial"/>
        <family val="2"/>
      </rPr>
      <t>P
((3,00*7)+(4,2*1)
"fasáda"
(7,70*3)+(7,90*3)+(6,25*2)</t>
    </r>
  </si>
  <si>
    <r>
      <rPr>
        <b/>
        <sz val="8"/>
        <color indexed="8"/>
        <rFont val="Arial"/>
        <family val="2"/>
      </rPr>
      <t>"ostění otvorů 1.NP"</t>
    </r>
    <r>
      <rPr>
        <sz val="8"/>
        <color indexed="8"/>
        <rFont val="Arial"/>
        <family val="2"/>
      </rPr>
      <t xml:space="preserve">
((0,60*4)+(0,90*2)+(1,20*13)+(2,00*1)+(2,40*1)+(2,40*1)+(1,00*1)
</t>
    </r>
    <r>
      <rPr>
        <b/>
        <sz val="8"/>
        <color indexed="8"/>
        <rFont val="Arial"/>
        <family val="2"/>
      </rPr>
      <t>"ostění otvorů 2.N</t>
    </r>
    <r>
      <rPr>
        <sz val="8"/>
        <color indexed="8"/>
        <rFont val="Arial"/>
        <family val="2"/>
      </rPr>
      <t>P
((0,90*2)+(2,00*1)+(2,40*4)+(1,00*1))</t>
    </r>
  </si>
  <si>
    <t>58,150
385,339
13,880</t>
  </si>
  <si>
    <r>
      <rPr>
        <b/>
        <sz val="8"/>
        <rFont val="Arial"/>
        <family val="2"/>
      </rPr>
      <t xml:space="preserve">"strana severozápadní" 
</t>
    </r>
    <r>
      <rPr>
        <sz val="8"/>
        <rFont val="Arial"/>
        <family val="2"/>
      </rPr>
      <t>(22,95*7,00)+(0,45*7,00)</t>
    </r>
    <r>
      <rPr>
        <b/>
        <sz val="8"/>
        <rFont val="Arial"/>
        <family val="2"/>
      </rPr>
      <t xml:space="preserve">
odečty otvorů -</t>
    </r>
    <r>
      <rPr>
        <sz val="8"/>
        <rFont val="Arial"/>
        <family val="2"/>
      </rPr>
      <t>((2,40*1,20*3 + 0,90*1,20 + 1,20*1,20)+(2,00*1,50*2)+(1,20*1,50*7)+(2,40*2,10))</t>
    </r>
    <r>
      <rPr>
        <b/>
        <sz val="8"/>
        <rFont val="Arial"/>
        <family val="2"/>
      </rPr>
      <t xml:space="preserve">
"strana jihovýchodní"
</t>
    </r>
    <r>
      <rPr>
        <sz val="8"/>
        <rFont val="Arial"/>
        <family val="2"/>
      </rPr>
      <t>(17,50*5,15)+(2,40*4,10)+(3,50*4,10)</t>
    </r>
    <r>
      <rPr>
        <b/>
        <sz val="8"/>
        <rFont val="Arial"/>
        <family val="2"/>
      </rPr>
      <t xml:space="preserve">
odečty otvorů -</t>
    </r>
    <r>
      <rPr>
        <sz val="8"/>
        <rFont val="Arial"/>
        <family val="2"/>
      </rPr>
      <t>((1,20*1,50*6)+(0,90*1,50*4))</t>
    </r>
    <r>
      <rPr>
        <b/>
        <sz val="8"/>
        <rFont val="Arial"/>
        <family val="2"/>
      </rPr>
      <t xml:space="preserve">
"strana severovýchodní"
</t>
    </r>
    <r>
      <rPr>
        <sz val="8"/>
        <rFont val="Arial"/>
        <family val="2"/>
      </rPr>
      <t>(7,575*7,00 + 7,275*4,10)</t>
    </r>
    <r>
      <rPr>
        <b/>
        <sz val="8"/>
        <rFont val="Arial"/>
        <family val="2"/>
      </rPr>
      <t xml:space="preserve">
odečty otvorů -</t>
    </r>
    <r>
      <rPr>
        <sz val="8"/>
        <rFont val="Arial"/>
        <family val="2"/>
      </rPr>
      <t xml:space="preserve"> ((0,60*0,60*4)</t>
    </r>
    <r>
      <rPr>
        <b/>
        <sz val="8"/>
        <rFont val="Arial"/>
        <family val="2"/>
      </rPr>
      <t xml:space="preserve">
"strana jihozápadní"
</t>
    </r>
    <r>
      <rPr>
        <sz val="8"/>
        <rFont val="Arial"/>
        <family val="2"/>
      </rPr>
      <t>(7,575*7,00 + 7,275*4,10)</t>
    </r>
    <r>
      <rPr>
        <b/>
        <sz val="8"/>
        <rFont val="Arial"/>
        <family val="2"/>
      </rPr>
      <t xml:space="preserve">
odečty otvorů -</t>
    </r>
    <r>
      <rPr>
        <sz val="8"/>
        <rFont val="Arial"/>
        <family val="2"/>
      </rPr>
      <t xml:space="preserve"> ((1,00 *2,10)+(1,00*2,50)+(2,40*0,60)
</t>
    </r>
    <r>
      <rPr>
        <b/>
        <sz val="8"/>
        <rFont val="Arial"/>
        <family val="2"/>
      </rPr>
      <t>"ostění otvorů 1.NP"</t>
    </r>
    <r>
      <rPr>
        <sz val="8"/>
        <rFont val="Arial"/>
        <family val="2"/>
      </rPr>
      <t xml:space="preserve">
((1,80*4)+(3,90*2)+(4,20*13)+(5,00*1)+(3,60*1)+(6,60*1)+(5,80*1))*0,16
</t>
    </r>
    <r>
      <rPr>
        <b/>
        <sz val="8"/>
        <rFont val="Arial"/>
        <family val="2"/>
      </rPr>
      <t>"ostění otvorů 2.NP</t>
    </r>
    <r>
      <rPr>
        <sz val="8"/>
        <rFont val="Arial"/>
        <family val="2"/>
      </rPr>
      <t xml:space="preserve">
((3,60*2*3)+(2,10*2)+(2,40*2))*0,16
</t>
    </r>
    <r>
      <rPr>
        <b/>
        <sz val="8"/>
        <rFont val="Arial"/>
        <family val="2"/>
      </rPr>
      <t>"balkón nad bočním vstupem"</t>
    </r>
    <r>
      <rPr>
        <sz val="8"/>
        <rFont val="Arial"/>
        <family val="2"/>
      </rPr>
      <t xml:space="preserve">
(2,00*2,80)+(2,80*0,90*2)+(1,80*0,90*2)</t>
    </r>
  </si>
  <si>
    <t xml:space="preserve">
163,800
- 34,800
114,315
- 16,20
82,852
- 1,440
82,852
- 6,040
14,496
4,896
13,880</t>
  </si>
  <si>
    <r>
      <rPr>
        <b/>
        <sz val="8"/>
        <rFont val="Arial"/>
        <family val="2"/>
      </rPr>
      <t xml:space="preserve">"strana severozápadní" 
</t>
    </r>
    <r>
      <rPr>
        <sz val="8"/>
        <rFont val="Arial"/>
        <family val="2"/>
      </rPr>
      <t xml:space="preserve">otvory -((2,40*1,20*3 + 0,90*1,20 + 1,20*1,20)+(2,00*1,50*2)+(1,20*1,50*7)+(2,40*2,10))
</t>
    </r>
    <r>
      <rPr>
        <b/>
        <sz val="8"/>
        <rFont val="Arial"/>
        <family val="2"/>
      </rPr>
      <t>"strana jihovýchodní"</t>
    </r>
    <r>
      <rPr>
        <sz val="8"/>
        <rFont val="Arial"/>
        <family val="2"/>
      </rPr>
      <t xml:space="preserve">
otvory -((1,20*1,50*6)+(0,90*1,50*4))
</t>
    </r>
    <r>
      <rPr>
        <b/>
        <sz val="8"/>
        <rFont val="Arial"/>
        <family val="2"/>
      </rPr>
      <t>"strana severovýchodní"</t>
    </r>
    <r>
      <rPr>
        <sz val="8"/>
        <rFont val="Arial"/>
        <family val="2"/>
      </rPr>
      <t xml:space="preserve">
otvory - ((0,60*0,60*4)
</t>
    </r>
    <r>
      <rPr>
        <b/>
        <sz val="8"/>
        <rFont val="Arial"/>
        <family val="2"/>
      </rPr>
      <t>"strana jihozápadní"</t>
    </r>
    <r>
      <rPr>
        <sz val="8"/>
        <rFont val="Arial"/>
        <family val="2"/>
      </rPr>
      <t xml:space="preserve">
otvory - ((1,00 *2,10)+(1,00*2,50)+(2,40*0,60)</t>
    </r>
  </si>
  <si>
    <t xml:space="preserve"> 34,800
16,20
 1,440
 6,040
</t>
  </si>
  <si>
    <r>
      <rPr>
        <b/>
        <sz val="8"/>
        <rFont val="Arial"/>
        <family val="2"/>
      </rPr>
      <t xml:space="preserve">"strana severozápadní - sokl" </t>
    </r>
    <r>
      <rPr>
        <sz val="8"/>
        <rFont val="Arial"/>
        <family val="2"/>
      </rPr>
      <t xml:space="preserve">
(10,00*0,70)
</t>
    </r>
    <r>
      <rPr>
        <b/>
        <sz val="8"/>
        <rFont val="Arial"/>
        <family val="2"/>
      </rPr>
      <t>"strana jihovýchodní - sokl"</t>
    </r>
    <r>
      <rPr>
        <sz val="8"/>
        <rFont val="Arial"/>
        <family val="2"/>
      </rPr>
      <t xml:space="preserve">
(17,50*1,10)+(2,40*1,10*0,50)+(3,50*1,10)
</t>
    </r>
    <r>
      <rPr>
        <b/>
        <sz val="8"/>
        <rFont val="Arial"/>
        <family val="2"/>
      </rPr>
      <t>"strana severovýchodní - sokl"</t>
    </r>
    <r>
      <rPr>
        <sz val="8"/>
        <rFont val="Arial"/>
        <family val="2"/>
      </rPr>
      <t xml:space="preserve">
(14,85*0,90)
</t>
    </r>
    <r>
      <rPr>
        <b/>
        <sz val="8"/>
        <rFont val="Arial"/>
        <family val="2"/>
      </rPr>
      <t>"strana jihozápadní - sokl"</t>
    </r>
    <r>
      <rPr>
        <sz val="8"/>
        <rFont val="Arial"/>
        <family val="2"/>
      </rPr>
      <t xml:space="preserve">
(14,85*0,90)
</t>
    </r>
    <r>
      <rPr>
        <b/>
        <sz val="8"/>
        <rFont val="Arial"/>
        <family val="2"/>
      </rPr>
      <t xml:space="preserve">"strana severozápadní" 
</t>
    </r>
    <r>
      <rPr>
        <sz val="8"/>
        <rFont val="Arial"/>
        <family val="2"/>
      </rPr>
      <t>(22,95*7,00)+(0,45*7,00)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odečty otvorů -((2,40*1,20*3 + 0,90*1,20 + 1,20*1,20)+(2,00*1,50*2)+(1,20*1,50*7)+(2,40*2,10))</t>
    </r>
    <r>
      <rPr>
        <b/>
        <sz val="8"/>
        <rFont val="Arial"/>
        <family val="2"/>
      </rPr>
      <t xml:space="preserve">
"strana jihovýchodní"
</t>
    </r>
    <r>
      <rPr>
        <sz val="8"/>
        <rFont val="Arial"/>
        <family val="2"/>
      </rPr>
      <t>(17,50*5,15)+(2,40*4,10)+(3,50*4,10)
odečty otvorů -((1,20*1,50*6)+(0,90*1,50*4))</t>
    </r>
    <r>
      <rPr>
        <b/>
        <sz val="8"/>
        <rFont val="Arial"/>
        <family val="2"/>
      </rPr>
      <t xml:space="preserve">
"strana severovýchodní"
</t>
    </r>
    <r>
      <rPr>
        <sz val="8"/>
        <rFont val="Arial"/>
        <family val="2"/>
      </rPr>
      <t>(7,575*7,00 + 7,275*4,10)
odečty otvorů - ((0,60*0,60*4)</t>
    </r>
    <r>
      <rPr>
        <b/>
        <sz val="8"/>
        <rFont val="Arial"/>
        <family val="2"/>
      </rPr>
      <t xml:space="preserve">
"strana jihozápadní"
</t>
    </r>
    <r>
      <rPr>
        <sz val="8"/>
        <rFont val="Arial"/>
        <family val="2"/>
      </rPr>
      <t xml:space="preserve">(7,575*7,00 + 7,275*4,10)
odečty otvorů - ((1,00 *2,10)+(1,00*2,50)+(2,40*0,60)
</t>
    </r>
    <r>
      <rPr>
        <b/>
        <sz val="8"/>
        <rFont val="Arial"/>
        <family val="2"/>
      </rPr>
      <t>"balkón nad bočním vstupem"</t>
    </r>
    <r>
      <rPr>
        <sz val="8"/>
        <rFont val="Arial"/>
        <family val="2"/>
      </rPr>
      <t xml:space="preserve">
(2,00*2,80)+(2,80*0,90*2)+(1,80*0,90*2)
</t>
    </r>
  </si>
  <si>
    <t>7,000
24,420
13,365
13,365
163,800
- 34,800
114,315
- 16,20
82,852
- 1,440
82,852
- 6,040
13,880</t>
  </si>
  <si>
    <t>Vnitrostaveništní doprava suti a vybouraných hmot pro budovy v přes 9 do 12 m s omezením mechanizace</t>
  </si>
  <si>
    <t>Vybourání otvorů ve stropech nebo klenbách z dutých tvárnic pl do 4 m2 tl přes 100 mm (střešní okna)</t>
  </si>
  <si>
    <t>m.č. 101 - (0,60*4*3)*0,30
m.č. 102 - (0,60*4)*0,30
m.č. 103 - (1,20+1,50)*2*2*0,30
m.č. 104 - (1,20+1,50)*2*0,30
m.č. 106 - (1,20+1,50)*2*2*0,30
m.č. 108 - (1,20+1,50)*2*0,30
m.č. 111 - (1,20+1,50)*2*2*0,30
m.č. 112 - ((1,20*+1,50)*2 + (2,40+0,60)*2)*0,30
m.č. 115 - (1,20+1,50)*2*2)*0,30
m.č. 119 - (1,20+1,50)*2*2*0,30
m.č. 121 - (0,90+1,50)*2*2*0,30
m.č. 122 - (2,00+1,50)*2*0,30
m.č. 208 - (2,40+1,20)*2*0,30
m.č. 209 - (1,20+1,20)*2*0,30
m.č. 210 - (0,90+1,20)*2*0,30
m.č. 211 - (2,40+1,20)*2*0,30
m.č. 212 - (2,40+1,20)*2*0,30
střešní okna (0,8+1,4)*2*7*0,3</t>
  </si>
  <si>
    <t>2,160
0,720
3,240
1,620
3,240
1,710
3,240
3,420
3,240
3,240
2,880
2,100
2,160
1,440
1,260
2,160
2,160
9,240</t>
  </si>
  <si>
    <t>"nová plocha" (22,35*6,525 + 3,20*0,45 + 2,00*0,45)
"stávající plocha" (16,90*5,37 + 16,90*2,20)</t>
  </si>
  <si>
    <t>"půdorys-nová plocha"
 (22,95 + 0,45 + 0,45 + 7, 575 + 3,50 + 7,125 + 2,40)
"půdorys stávající plocha"
(17,50 + 5,37 + 5,37 + 2,20 + 2,20</t>
  </si>
  <si>
    <t>44,450
32,640</t>
  </si>
  <si>
    <t>"půdorys-nová plocha"
 (22,95 + 0,45 + 0,45 + 7, 575 + 3,50 + 7,125 + 2,40)*0,63
"půdorys stávající plocha"
(17,50 + 17,50+ 5,37 + 5,37 + 2,20 + 2,20)*0,63</t>
  </si>
  <si>
    <t>28,000
31,580</t>
  </si>
  <si>
    <t>deska EPS 100 pro konstrukce s běžným zatížením λ=0,037 tl 50mm (ztratné 5%)</t>
  </si>
  <si>
    <t>"nová plocha" (22,35*6,525 + 3,20*0,45 + 2,00*0,45)
"stávající plocha" (16,90*5,37)</t>
  </si>
  <si>
    <t>"půdorys-nová plocha"
 (22,35*6,525 + 3,20*0,45 + 2,00*0,45)*0,05
 "atika"
 (22,95 + 0,45 + 0,45 + 7, 575 + 3,50 + 7,125 + 2,40)*0,30*0,05
"půdorys stávající plocha"
(16,90*5,37)*0,05
"atika"
(17,50 + 5,37 + 5,37 + 2,20 + 2,20)*0,30*0,05</t>
  </si>
  <si>
    <t xml:space="preserve">
7,410
0,666
4,538
0,490</t>
  </si>
  <si>
    <t>Přesun hmot tonážní pro izolace tepelné v objektech v přes 6 do 12 m</t>
  </si>
  <si>
    <t xml:space="preserve">"půdorys-nová plocha"
 (22,35*6,525 + 3,20*0,45 + 2,00*0,45)
"svislé plochy"
 (22,80*2 + 6,975*2)*0,63
"půdorys stávající plocha"
(16,90*5,37 + 16,90*2,20)
"svislé plochy"
(16,90 + 5,37 + 5,37 + 2,20 + 2,20)*0,63 </t>
  </si>
  <si>
    <t xml:space="preserve">
148,175
37,515
127,930
20,185</t>
  </si>
  <si>
    <t>"položka 712311101" (333,805*0,3 kg/m2)</t>
  </si>
  <si>
    <t xml:space="preserve">"půdorys-nová plocha"
 (22,35*6,525 + 3,20*0,45 + 2,00*0,45)
"svislé plochy"
 (22,80*2 + 6,975*2)*0,63 
"půdorys stávající plocha"
(16,90*5,37 + 16,90*2,20)
"svislé plochy"
(16,90 + 5,37 + 5,37 + 2,20 + 2,20)*0,63 </t>
  </si>
  <si>
    <t>"položka 712341559" (333,805*1,15)</t>
  </si>
  <si>
    <t xml:space="preserve">"půdorys-nová plocha"
 (22,35*6,525 + 3,20*0,45 + 2,00*0,45)
"svislé plochy"
 (22,80*2 + 6,975*2)*0,63 
"půdorys stávající plocha"
(17,50*5,37 + 17,50*2,20)
"svislé plochy"
(16,90 + 5,37 + 5,37 + 2,20 + 2,20)*0,63 </t>
  </si>
  <si>
    <t xml:space="preserve">
148,175
37,515
132,475
20,185</t>
  </si>
  <si>
    <t>148,175
127,930</t>
  </si>
  <si>
    <t>148,175
90,750</t>
  </si>
  <si>
    <t>"položka 712363001" (338,35*1,05)</t>
  </si>
  <si>
    <t>"půdorys-nová plocha"
 (22,35*0,45)*2 + (6,975*2)
"svislé plochy"
 (0,30)*6 
"půdorys stávající plocha"
(16,90 + 5,37 + 5,37 + 2,20 + 2,20)
"svislé plochy"
(0,30)*2</t>
  </si>
  <si>
    <t>59,550
1,800
32,040
0,600</t>
  </si>
  <si>
    <t>"půdorys-nová plocha"
 (22,35*0,45)*2 + (6,975*2)
"svislé plochy"
 (0,30)*6 
"půdorys stávající plocha"
(16,90 + 5,37 + 5,37 + 2,20 + 2,20)
"svislé plochy"
(0,30)*4</t>
  </si>
  <si>
    <t>59,550
1,800
32,040
1,200</t>
  </si>
  <si>
    <t>"půdorys-nová plocha"
 (22,95 + 0,45 + 0,45 + 7, 575 + 3,50 + 7,125 + 2,40)
"půdorys stávající plocha"
(5,37 + 5,37 + 2,20 + 2,20</t>
  </si>
  <si>
    <t>44,450
15,140</t>
  </si>
  <si>
    <t>Povlakové krytiny střech do 10° z tvarovaných poplastovaných lišt délky 2 m okapnice široká rš 200 mm</t>
  </si>
  <si>
    <t>"půdorys stávající plocha"
(17,50)</t>
  </si>
  <si>
    <t xml:space="preserve">
17,500</t>
  </si>
  <si>
    <t>Stínění a čalounické úpravy</t>
  </si>
  <si>
    <r>
      <t>Montáž lamelové </t>
    </r>
    <r>
      <rPr>
        <b/>
        <sz val="8"/>
        <color indexed="8"/>
        <rFont val="Arial"/>
        <family val="2"/>
      </rPr>
      <t>žaluzie</t>
    </r>
    <r>
      <rPr>
        <sz val="8"/>
        <color indexed="8"/>
        <rFont val="Arial"/>
        <family val="2"/>
      </rPr>
      <t> vnitřní manuálně ovládané do oken střešních</t>
    </r>
  </si>
  <si>
    <t>žaluzie vnitřní lamelová manuálně ovládaná střešních oken rozměru do 78x140cm</t>
  </si>
  <si>
    <r>
      <t>Montáž venkovní </t>
    </r>
    <r>
      <rPr>
        <b/>
        <sz val="8"/>
        <color indexed="8"/>
        <rFont val="Arial"/>
        <family val="2"/>
      </rPr>
      <t>žaluzie</t>
    </r>
    <r>
      <rPr>
        <sz val="8"/>
        <color indexed="8"/>
        <rFont val="Arial"/>
        <family val="2"/>
      </rPr>
      <t> do okenního nebo dveřního otvoru na rám nebo do žaluziové schránky ovládané motorem pl do 4 m2</t>
    </r>
  </si>
  <si>
    <r>
      <t>Montáž žaluziové schránky venkovní </t>
    </r>
    <r>
      <rPr>
        <b/>
        <sz val="8"/>
        <color indexed="8"/>
        <rFont val="Arial"/>
        <family val="2"/>
      </rPr>
      <t>žaluzie</t>
    </r>
    <r>
      <rPr>
        <sz val="8"/>
        <color indexed="8"/>
        <rFont val="Arial"/>
        <family val="2"/>
      </rPr>
      <t> osazené do okenního nebo dveřního otvoru dl do 1300 mm</t>
    </r>
  </si>
  <si>
    <r>
      <t>Montáž žaluziové schránky venkovní </t>
    </r>
    <r>
      <rPr>
        <b/>
        <sz val="8"/>
        <color indexed="8"/>
        <rFont val="Arial"/>
        <family val="2"/>
      </rPr>
      <t>žaluzie</t>
    </r>
    <r>
      <rPr>
        <sz val="8"/>
        <color indexed="8"/>
        <rFont val="Arial"/>
        <family val="2"/>
      </rPr>
      <t> osazené do okenního nebo dveřního otvoru dl přes 1300 do 2400 mm</t>
    </r>
  </si>
  <si>
    <t>žaluzie Z-90 ovládaná základním motorem včetně příslušenství plochy do 2,0m2</t>
  </si>
  <si>
    <t>žaluzie Z-90 ovládaná základním motorem včetně příslušenství plochy do 3,0m2</t>
  </si>
  <si>
    <t>m.č. 122 - (2,00*1,50)
m.č. 208 - (2,40*1,20)
m.č. 211 - (2,40*1,20)
m.č. 212 - (2,40*1,20)</t>
  </si>
  <si>
    <t>3,000
2,880
2,880
2,880</t>
  </si>
  <si>
    <t>3,600
1,800
3,600
1,800
3,600
3,240
3,600
3,600
2,700
1,440
1,080</t>
  </si>
  <si>
    <t>m.č. 103 - (1,20*1,50*2)
m.č. 104 - (1,20*1,50*1)
m.č. 106 - (1,20*1,50*2)
m.č. 108 - (1,20*1,50*1)
m.č. 111 - (1,20*1,50*2)
m.č. 112 - (1,20*1,50*1 + 2,40*0,60*1)
m.č. 115 - (1,20*1,50*2)
m.č. 119 - (1,20*1,50*2)
m.č. 121 - (0,90*1,50*2)
m.č. 209 - (1,20*1,20)
m.č. 210 - (0,90*1,20)</t>
  </si>
  <si>
    <t>schránka PUR nenosná žaluziová dl 1500mm</t>
  </si>
  <si>
    <t>schránka PUR nenosná žaluziová dl 2500mm</t>
  </si>
  <si>
    <t>Rozvaděč do pokoje RB</t>
  </si>
  <si>
    <t>Sekání drážek vč. zapravení</t>
  </si>
  <si>
    <t>Demontáž oplechování horních ploch zdí a nadezdívek do suti</t>
  </si>
  <si>
    <t>"půdorys stávající plocha"
(17,50 + 5,37 + 5,37 + 2,20 + 2,20)</t>
  </si>
  <si>
    <t>Odstranění povlakové krytiny střech do 10° z pásů NAIP přitavených v plné ploše dvouvrstvé</t>
  </si>
  <si>
    <t xml:space="preserve">"půdorys stávající plocha"
(16,90*5,37 + 16,90*2,20)
"svislé plochy"
(16,90 + 5,37 + 5,37 + 2,20 + 2,20)*0,63 </t>
  </si>
  <si>
    <t xml:space="preserve">
127,930
20,185</t>
  </si>
  <si>
    <t>Odstranění tepelné izolace střech nadstřešní lepené z polystyrenu suchého tl do 100 mm</t>
  </si>
  <si>
    <t>Bourání mazanin škvárobetonových tl do 100 mm pl přes 4 m2</t>
  </si>
  <si>
    <t>"půdorys stávající plocha"
(16,90*5,37)*0,1</t>
  </si>
  <si>
    <t>Poplatek za uložení na skládce (skládkovné) odpadu asfaltového s dehtem kód odpadu 17 03 01</t>
  </si>
  <si>
    <t>Poplatek za uložení na skládce (skládkovné) stavebního odpadu izolací kód odpadu 17 06 04</t>
  </si>
  <si>
    <t>Poplatek za uložení na skládce (skládkovné) stavebního odpadu betonového kód odpadu 17 01 01</t>
  </si>
  <si>
    <t>celkem</t>
  </si>
  <si>
    <t>POL 002 - ZATEPLENÍ OBJEKTU</t>
  </si>
  <si>
    <t>POL 003 - PLOCHÁ STŘECHA</t>
  </si>
  <si>
    <t>Díl: 735            Otopná tělesa                                      0,000</t>
  </si>
  <si>
    <t xml:space="preserve">9      735- 03              rozdělovač, sběrač s průtokoměry a reg. šroubením, IVAR.CI 553 DVP - 8-cestný  (1.NP;2.NP), elektroinstalace                ks               2,00           </t>
  </si>
  <si>
    <t>10    735- 01              podomítková skříň pro rozdělovač , P-MAX3, elektroinstalace                                                                                                          ks               2,00</t>
  </si>
  <si>
    <t xml:space="preserve">13    735-20               deskové otopné těleso VK 21-600-1000                                              ks                    2,000             0,000             0,000
</t>
  </si>
  <si>
    <t xml:space="preserve">14    735-21               deskové otopné těleso VK 21-600-1400                                              ks                    2,000             0,000             0,000
</t>
  </si>
  <si>
    <t>montáž potrubí ÚT, dopojení OT                                    kpl                   1,000
trubka AL-PEX 16x2                                                          m                270,000
trubka AL-PEX 20x2                                                          m                280,000
trubka AL-PEX 26x2                                                          m                  50,000
tvarovky AL-PEX                                                                 kpl                   1,000
trubka Cu 22                                                                       m                  15,000
Cu tvarovky                                                                          kpl                   1,000
rozdělovač ,sběrač - 2 vývody, (technická místnost)    ks                   1,000</t>
  </si>
  <si>
    <t xml:space="preserve">15    735-22               deskové otopné těleso VK 21-600-1600                                              ks                    2,000             0,000             0,000
</t>
  </si>
  <si>
    <t xml:space="preserve">12    735-19               deskové otopné těleso VK 21-600-800                                                 ks                    1,000             0,000             0,000
</t>
  </si>
  <si>
    <t xml:space="preserve">11    735-18               deskové otopné těleso VK 21-600-600                                                 ks                    1,000             0,000             0,000
</t>
  </si>
  <si>
    <t xml:space="preserve">16    735-23               deskové otopné těleso VK 21-900-700                                                ks                    1,000             0,000              0,000
</t>
  </si>
  <si>
    <t xml:space="preserve">18    735-25               deskové otopné těleso VK 22-600-1400                                             ks                    1,000             0,000               0,000
</t>
  </si>
  <si>
    <t xml:space="preserve">17    735-24               deskové otopné těleso VK 22-600-1200                                              ks                    5,000             0,000             0,000
</t>
  </si>
  <si>
    <t xml:space="preserve">20    735-27               deskové otopné těleso VK 22-600-1800                                              ks                    2,000             0,000             0,000
</t>
  </si>
  <si>
    <t xml:space="preserve">19    735-26               deskové otopné těleso VK 22-600-1600                                             ks                    3,000             0,000             0,000
</t>
  </si>
  <si>
    <t xml:space="preserve">21    735-28               deskové otopné těleso VK 22-600-2000                                              ks                    4,000             0,000             0,000
</t>
  </si>
  <si>
    <t xml:space="preserve">22    735-29               deskové otopné těleso VK 22-900-700                                                ks                    1,000             0,000               0,000
</t>
  </si>
  <si>
    <r>
      <t xml:space="preserve">deskové otopné těleso VK 22-900-900                                      ks                    2,000             0,000             0,000   </t>
    </r>
    <r>
      <rPr>
        <vertAlign val="subscript"/>
        <sz val="9"/>
        <rFont val="Arial"/>
        <family val="2"/>
      </rPr>
      <t xml:space="preserve">
</t>
    </r>
    <r>
      <rPr>
        <sz val="9"/>
        <rFont val="Arial"/>
        <family val="2"/>
      </rPr>
      <t xml:space="preserve">deskové otopné těleso VK 33-900-600                                      ks                    1,000             0,000             0,000 </t>
    </r>
    <r>
      <rPr>
        <vertAlign val="subscript"/>
        <sz val="9"/>
        <rFont val="Arial"/>
        <family val="2"/>
      </rPr>
      <t xml:space="preserve">
</t>
    </r>
    <r>
      <rPr>
        <sz val="9"/>
        <rFont val="Arial"/>
        <family val="2"/>
      </rPr>
      <t xml:space="preserve">koupelnový žebřík KLC 1820-600                                                ks                    7,000             0,000             0,000     </t>
    </r>
    <r>
      <rPr>
        <vertAlign val="subscript"/>
        <sz val="9"/>
        <rFont val="Arial"/>
        <family val="2"/>
      </rPr>
      <t xml:space="preserve">
</t>
    </r>
    <r>
      <rPr>
        <sz val="9"/>
        <rFont val="Arial"/>
        <family val="2"/>
      </rPr>
      <t>koupelnový žebřík KLC 1820-750                                                ks                    4,000             0,000             0,000</t>
    </r>
    <r>
      <rPr>
        <vertAlign val="subscript"/>
        <sz val="9"/>
        <rFont val="Arial"/>
        <family val="2"/>
      </rPr>
      <t xml:space="preserve">
</t>
    </r>
    <r>
      <rPr>
        <sz val="9"/>
        <rFont val="Arial"/>
        <family val="2"/>
      </rPr>
      <t xml:space="preserve">koupelnový žebřík KLC 1220-450                                                ks                    1,000            0,000             0,000      </t>
    </r>
    <r>
      <rPr>
        <vertAlign val="subscript"/>
        <sz val="9"/>
        <rFont val="Arial"/>
        <family val="2"/>
      </rPr>
      <t xml:space="preserve">
</t>
    </r>
    <r>
      <rPr>
        <sz val="9"/>
        <rFont val="Arial"/>
        <family val="2"/>
      </rPr>
      <t>šroubení uzaviratelné přímé ploché 1/2"                                    ks                  12,000            0,000            0,000</t>
    </r>
    <r>
      <rPr>
        <vertAlign val="subscript"/>
        <sz val="9"/>
        <rFont val="Arial"/>
        <family val="2"/>
      </rPr>
      <t xml:space="preserve">
</t>
    </r>
    <r>
      <rPr>
        <sz val="9"/>
        <rFont val="Arial"/>
        <family val="2"/>
      </rPr>
      <t>radiátor.ventil 1/2" Ivar axiální, euroconus                                  ks                  12,000            0,000            0,000</t>
    </r>
    <r>
      <rPr>
        <vertAlign val="subscript"/>
        <sz val="9"/>
        <rFont val="Arial"/>
        <family val="2"/>
      </rPr>
      <t xml:space="preserve">
</t>
    </r>
    <r>
      <rPr>
        <sz val="9"/>
        <rFont val="Arial"/>
        <family val="2"/>
      </rPr>
      <t>vekolux  přímý                                                                                   ks                  28,000            0,000            0,000</t>
    </r>
    <r>
      <rPr>
        <vertAlign val="subscript"/>
        <sz val="9"/>
        <rFont val="Arial"/>
        <family val="2"/>
      </rPr>
      <t xml:space="preserve">
</t>
    </r>
    <r>
      <rPr>
        <sz val="9"/>
        <rFont val="Arial"/>
        <family val="2"/>
      </rPr>
      <t>termostatická hlavice RVC                                                             ks                  40,000            0,000            0,000               R...Montáž otopných těles                                                              kpl                   1,000            0,000             0,000</t>
    </r>
  </si>
  <si>
    <t>23    735-30
24    735-31
25    735--15
26    735--16
27    735--16
28    734--05
29    734--04
30    734--03
31    734--04 32    735-- 15</t>
  </si>
  <si>
    <t>0,000
0,000
0,000
0,000
0,000</t>
  </si>
  <si>
    <t xml:space="preserve">Zhotovitel:      </t>
  </si>
  <si>
    <r>
      <t xml:space="preserve">Objednatel:            </t>
    </r>
    <r>
      <rPr>
        <b/>
        <sz val="9"/>
        <rFont val="Arial"/>
        <family val="2"/>
      </rPr>
      <t>J &amp; S stav s.r.o.
                                 Jasenice  81
                                  67571  Jasenice</t>
    </r>
  </si>
  <si>
    <t>Cena celkem:                                                                                                                                                                                  0,00 Kč</t>
  </si>
  <si>
    <r>
      <rPr>
        <b/>
        <sz val="10"/>
        <rFont val="Arial"/>
        <family val="2"/>
      </rPr>
      <t xml:space="preserve">Rozpis ceny                                                                                                               </t>
    </r>
    <r>
      <rPr>
        <sz val="10"/>
        <rFont val="Arial"/>
        <family val="2"/>
      </rPr>
      <t>HSV                                                                                                                           PSV                                                                                     
Vedlejší náklady, ostatní náklady</t>
    </r>
  </si>
  <si>
    <t xml:space="preserve">Popis:           </t>
  </si>
  <si>
    <t xml:space="preserve">Popis:          </t>
  </si>
  <si>
    <t>Díl: VN             Vedlejší náklady                                                     0,000                     0,00000                     0,00000</t>
  </si>
  <si>
    <r>
      <t xml:space="preserve">kompletace,režie                                                                                                %                   1,000            0,000             0,000     </t>
    </r>
    <r>
      <rPr>
        <vertAlign val="subscript"/>
        <sz val="9"/>
        <rFont val="Arial"/>
        <family val="2"/>
      </rPr>
      <t xml:space="preserve">
</t>
    </r>
    <r>
      <rPr>
        <sz val="9"/>
        <rFont val="Arial"/>
        <family val="2"/>
      </rPr>
      <t xml:space="preserve">Individuální mimostaveništní doprava                                                            kpl                1,000             0,000               0,000   
     </t>
    </r>
  </si>
  <si>
    <t>soub</t>
  </si>
  <si>
    <t>001</t>
  </si>
  <si>
    <t>002</t>
  </si>
  <si>
    <t>004</t>
  </si>
  <si>
    <t>005</t>
  </si>
  <si>
    <t>006</t>
  </si>
  <si>
    <t>WIFI - interface</t>
  </si>
  <si>
    <t>007</t>
  </si>
  <si>
    <t>008</t>
  </si>
  <si>
    <t>Propojení akumulace -TČ</t>
  </si>
  <si>
    <t>Chladivové potrubí</t>
  </si>
  <si>
    <t>009</t>
  </si>
  <si>
    <t>010</t>
  </si>
  <si>
    <t>Expanzní nádoba</t>
  </si>
  <si>
    <t>Teplotní čidlo pro topný okruh TUV</t>
  </si>
  <si>
    <t>011</t>
  </si>
  <si>
    <t>Instalační materiál</t>
  </si>
  <si>
    <t>012</t>
  </si>
  <si>
    <t>Montáž tepelného čerpadla, regulace, napojení na topný okruh</t>
  </si>
  <si>
    <t>013</t>
  </si>
  <si>
    <t>Uvedení do provozu</t>
  </si>
  <si>
    <t>014</t>
  </si>
  <si>
    <t>Kompletace, režie</t>
  </si>
  <si>
    <t>Dopravné</t>
  </si>
  <si>
    <t>Díl: VN</t>
  </si>
  <si>
    <t>Silenblok AV na venkovní jednotky</t>
  </si>
  <si>
    <t>Elektrorozvaděč pro TČ, elektroinstalace</t>
  </si>
  <si>
    <t>Akumulační nádrž 500 L</t>
  </si>
  <si>
    <r>
      <t xml:space="preserve">Svítidla technické místnosti </t>
    </r>
    <r>
      <rPr>
        <b/>
        <sz val="10"/>
        <rFont val="Arial"/>
        <family val="2"/>
      </rPr>
      <t>(Specifikace č. 01)</t>
    </r>
  </si>
  <si>
    <r>
      <t xml:space="preserve">Svítidla na fasádu, </t>
    </r>
    <r>
      <rPr>
        <b/>
        <sz val="10"/>
        <rFont val="Arial"/>
        <family val="2"/>
      </rPr>
      <t>(Specifikace č. 04)</t>
    </r>
  </si>
  <si>
    <r>
      <t>Svítidla pokoje,</t>
    </r>
    <r>
      <rPr>
        <b/>
        <sz val="10"/>
        <rFont val="Arial"/>
        <family val="2"/>
      </rPr>
      <t>(Specifikace č. 02)</t>
    </r>
  </si>
  <si>
    <r>
      <t xml:space="preserve">Nouzová svítidla, </t>
    </r>
    <r>
      <rPr>
        <b/>
        <sz val="10"/>
        <rFont val="Arial"/>
        <family val="2"/>
      </rPr>
      <t>(Specifikace č. 03)</t>
    </r>
    <r>
      <rPr>
        <sz val="10"/>
        <rFont val="Arial"/>
        <family val="2"/>
      </rPr>
      <t xml:space="preserve"> </t>
    </r>
  </si>
  <si>
    <r>
      <t xml:space="preserve">Svítidla chodby,schodiště </t>
    </r>
    <r>
      <rPr>
        <b/>
        <sz val="10"/>
        <rFont val="Arial"/>
        <family val="2"/>
      </rPr>
      <t>(Specifikace č. 01)</t>
    </r>
  </si>
  <si>
    <r>
      <t xml:space="preserve">Tepelné čerpadlo  - vnější jednotka </t>
    </r>
    <r>
      <rPr>
        <b/>
        <sz val="9"/>
        <rFont val="Arial"/>
        <family val="2"/>
      </rPr>
      <t>(Specifikace č. 01)</t>
    </r>
  </si>
  <si>
    <r>
      <t xml:space="preserve">Tepelné čerpadlo - vnitřní jednotka, hydroblok </t>
    </r>
    <r>
      <rPr>
        <b/>
        <sz val="9"/>
        <rFont val="Arial"/>
        <family val="2"/>
      </rPr>
      <t>(Specifikace č. 02)</t>
    </r>
  </si>
  <si>
    <r>
      <t xml:space="preserve">Hlavní řídící jednotka </t>
    </r>
    <r>
      <rPr>
        <b/>
        <sz val="9"/>
        <rFont val="Arial"/>
        <family val="2"/>
      </rPr>
      <t>(Specifikace č. 03)</t>
    </r>
  </si>
  <si>
    <t>VRN</t>
  </si>
  <si>
    <t>Vedlejší rozpočtové náklady</t>
  </si>
  <si>
    <t>Průzkumné, geodetické, projektové práce</t>
  </si>
  <si>
    <t>Dokumentace skutečného provedení stavby</t>
  </si>
  <si>
    <t>komplet</t>
  </si>
  <si>
    <t>Zařízení staveniště</t>
  </si>
  <si>
    <t>CENA CELKEM BEZ DPH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</si>
</sst>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  <numFmt numFmtId="170" formatCode="#,##0.00_ ;\-#,##0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0\ %"/>
    <numFmt numFmtId="176" formatCode="#,##0.00\ &quot;Kč&quot;"/>
    <numFmt numFmtId="177" formatCode="#,##0\ &quot;Kč&quot;"/>
    <numFmt numFmtId="178" formatCode="#,##0.0"/>
  </numFmts>
  <fonts count="79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vertAlign val="subscript"/>
      <sz val="9"/>
      <name val="Arial"/>
      <family val="2"/>
    </font>
    <font>
      <b/>
      <vertAlign val="subscript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8"/>
      <color indexed="3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10"/>
      <color rgb="FFFF0000"/>
      <name val="Arial"/>
      <family val="2"/>
    </font>
    <font>
      <sz val="8"/>
      <color rgb="FF0070C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BE5F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2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top"/>
      <protection/>
    </xf>
    <xf numFmtId="0" fontId="6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164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69" fillId="0" borderId="0" xfId="0" applyFont="1" applyAlignment="1" applyProtection="1">
      <alignment horizontal="left" vertical="center"/>
      <protection/>
    </xf>
    <xf numFmtId="0" fontId="69" fillId="0" borderId="0" xfId="0" applyFont="1" applyAlignment="1" applyProtection="1">
      <alignment horizontal="center" vertical="center"/>
      <protection/>
    </xf>
    <xf numFmtId="167" fontId="69" fillId="0" borderId="0" xfId="0" applyNumberFormat="1" applyFont="1" applyAlignment="1" applyProtection="1">
      <alignment horizontal="right" vertical="center"/>
      <protection/>
    </xf>
    <xf numFmtId="166" fontId="69" fillId="0" borderId="0" xfId="0" applyNumberFormat="1" applyFont="1" applyAlignment="1" applyProtection="1">
      <alignment horizontal="right" vertical="center"/>
      <protection/>
    </xf>
    <xf numFmtId="0" fontId="70" fillId="0" borderId="0" xfId="0" applyFont="1" applyAlignment="1" applyProtection="1">
      <alignment/>
      <protection/>
    </xf>
    <xf numFmtId="0" fontId="70" fillId="0" borderId="0" xfId="0" applyFont="1" applyAlignment="1" applyProtection="1">
      <alignment wrapText="1"/>
      <protection/>
    </xf>
    <xf numFmtId="167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left" vertical="top"/>
      <protection/>
    </xf>
    <xf numFmtId="5" fontId="71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69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66" fontId="8" fillId="0" borderId="0" xfId="0" applyNumberFormat="1" applyFont="1" applyBorder="1" applyAlignment="1" applyProtection="1">
      <alignment horizontal="right"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166" fontId="2" fillId="0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6" fontId="69" fillId="0" borderId="0" xfId="0" applyNumberFormat="1" applyFont="1" applyFill="1" applyAlignment="1" applyProtection="1">
      <alignment horizontal="right" vertical="center"/>
      <protection/>
    </xf>
    <xf numFmtId="167" fontId="69" fillId="0" borderId="0" xfId="0" applyNumberFormat="1" applyFont="1" applyFill="1" applyAlignment="1" applyProtection="1">
      <alignment horizontal="right" vertical="center"/>
      <protection/>
    </xf>
    <xf numFmtId="167" fontId="2" fillId="0" borderId="0" xfId="0" applyNumberFormat="1" applyFont="1" applyFill="1" applyAlignment="1" applyProtection="1">
      <alignment horizontal="right" vertical="center"/>
      <protection/>
    </xf>
    <xf numFmtId="0" fontId="69" fillId="0" borderId="0" xfId="0" applyFont="1" applyAlignment="1" applyProtection="1">
      <alignment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6" fontId="0" fillId="0" borderId="0" xfId="0" applyNumberFormat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167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right" vertical="center"/>
      <protection/>
    </xf>
    <xf numFmtId="0" fontId="72" fillId="0" borderId="0" xfId="0" applyFont="1" applyFill="1" applyAlignment="1" applyProtection="1">
      <alignment horizontal="left" vertical="center"/>
      <protection/>
    </xf>
    <xf numFmtId="39" fontId="7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70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69" fillId="0" borderId="0" xfId="0" applyFont="1" applyFill="1" applyAlignment="1" applyProtection="1">
      <alignment horizontal="center" vertical="center"/>
      <protection/>
    </xf>
    <xf numFmtId="0" fontId="69" fillId="0" borderId="0" xfId="0" applyFont="1" applyFill="1" applyAlignment="1" applyProtection="1">
      <alignment horizontal="left" vertical="center"/>
      <protection/>
    </xf>
    <xf numFmtId="0" fontId="69" fillId="0" borderId="0" xfId="0" applyFont="1" applyFill="1" applyAlignment="1" applyProtection="1">
      <alignment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0" fillId="0" borderId="0" xfId="0" applyFont="1" applyFill="1" applyAlignment="1" applyProtection="1">
      <alignment wrapText="1"/>
      <protection/>
    </xf>
    <xf numFmtId="0" fontId="69" fillId="0" borderId="0" xfId="0" applyFont="1" applyFill="1" applyAlignment="1" applyProtection="1">
      <alignment/>
      <protection/>
    </xf>
    <xf numFmtId="0" fontId="74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69" fillId="0" borderId="0" xfId="0" applyFont="1" applyFill="1" applyAlignment="1" applyProtection="1">
      <alignment horizontal="left" vertical="center" wrapText="1"/>
      <protection/>
    </xf>
    <xf numFmtId="39" fontId="9" fillId="0" borderId="0" xfId="0" applyNumberFormat="1" applyFont="1" applyAlignment="1" applyProtection="1">
      <alignment horizontal="right" vertical="center"/>
      <protection/>
    </xf>
    <xf numFmtId="39" fontId="69" fillId="0" borderId="0" xfId="0" applyNumberFormat="1" applyFont="1" applyFill="1" applyAlignment="1" applyProtection="1">
      <alignment horizontal="right" vertical="center"/>
      <protection/>
    </xf>
    <xf numFmtId="39" fontId="8" fillId="0" borderId="0" xfId="0" applyNumberFormat="1" applyFont="1" applyBorder="1" applyAlignment="1" applyProtection="1">
      <alignment horizontal="right" vertical="center"/>
      <protection/>
    </xf>
    <xf numFmtId="166" fontId="9" fillId="0" borderId="0" xfId="0" applyNumberFormat="1" applyFont="1" applyFill="1" applyAlignment="1" applyProtection="1">
      <alignment horizontal="right" vertical="center"/>
      <protection/>
    </xf>
    <xf numFmtId="166" fontId="8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wrapText="1"/>
      <protection/>
    </xf>
    <xf numFmtId="0" fontId="69" fillId="0" borderId="0" xfId="0" applyFont="1" applyFill="1" applyAlignment="1" applyProtection="1">
      <alignment horizontal="center" vertical="center" wrapText="1"/>
      <protection/>
    </xf>
    <xf numFmtId="0" fontId="72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75" fillId="0" borderId="0" xfId="0" applyFont="1" applyFill="1" applyAlignment="1" applyProtection="1">
      <alignment/>
      <protection/>
    </xf>
    <xf numFmtId="2" fontId="70" fillId="0" borderId="0" xfId="0" applyNumberFormat="1" applyFont="1" applyAlignment="1" applyProtection="1">
      <alignment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1" fontId="76" fillId="0" borderId="0" xfId="0" applyNumberFormat="1" applyFont="1" applyFill="1" applyBorder="1" applyAlignment="1" applyProtection="1">
      <alignment horizontal="left" vertical="top" shrinkToFit="1"/>
      <protection/>
    </xf>
    <xf numFmtId="0" fontId="17" fillId="0" borderId="12" xfId="0" applyFont="1" applyFill="1" applyBorder="1" applyAlignment="1" applyProtection="1">
      <alignment horizontal="left" vertical="top" wrapText="1"/>
      <protection/>
    </xf>
    <xf numFmtId="0" fontId="18" fillId="0" borderId="13" xfId="0" applyFont="1" applyFill="1" applyBorder="1" applyAlignment="1" applyProtection="1">
      <alignment horizontal="left" vertical="top" wrapText="1"/>
      <protection/>
    </xf>
    <xf numFmtId="0" fontId="18" fillId="35" borderId="0" xfId="0" applyFont="1" applyFill="1" applyBorder="1" applyAlignment="1" applyProtection="1">
      <alignment horizontal="left" vertical="center" wrapText="1"/>
      <protection/>
    </xf>
    <xf numFmtId="0" fontId="18" fillId="35" borderId="0" xfId="0" applyFont="1" applyFill="1" applyBorder="1" applyAlignment="1" applyProtection="1">
      <alignment horizontal="left" vertical="center" wrapText="1" indent="2"/>
      <protection/>
    </xf>
    <xf numFmtId="0" fontId="5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0" fontId="77" fillId="0" borderId="0" xfId="0" applyFont="1" applyAlignment="1" applyProtection="1">
      <alignment/>
      <protection/>
    </xf>
    <xf numFmtId="0" fontId="17" fillId="0" borderId="12" xfId="0" applyFont="1" applyFill="1" applyBorder="1" applyAlignment="1" applyProtection="1">
      <alignment horizontal="left" vertical="top" wrapText="1"/>
      <protection/>
    </xf>
    <xf numFmtId="0" fontId="18" fillId="0" borderId="13" xfId="0" applyFont="1" applyFill="1" applyBorder="1" applyAlignment="1" applyProtection="1">
      <alignment horizontal="left" vertical="top" wrapText="1"/>
      <protection/>
    </xf>
    <xf numFmtId="0" fontId="18" fillId="35" borderId="0" xfId="0" applyFont="1" applyFill="1" applyBorder="1" applyAlignment="1" applyProtection="1">
      <alignment horizontal="left" vertical="center" wrapText="1" indent="2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vertical="top" wrapText="1"/>
      <protection/>
    </xf>
    <xf numFmtId="0" fontId="77" fillId="36" borderId="0" xfId="0" applyFont="1" applyFill="1" applyAlignment="1" applyProtection="1">
      <alignment vertical="center"/>
      <protection/>
    </xf>
    <xf numFmtId="0" fontId="26" fillId="36" borderId="0" xfId="0" applyFont="1" applyFill="1" applyAlignment="1" applyProtection="1">
      <alignment horizontal="center" vertical="center"/>
      <protection/>
    </xf>
    <xf numFmtId="3" fontId="26" fillId="36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3" fontId="0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3" fontId="28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0" fontId="17" fillId="0" borderId="0" xfId="0" applyFont="1" applyFill="1" applyBorder="1" applyAlignment="1" applyProtection="1">
      <alignment vertical="top" wrapText="1"/>
      <protection/>
    </xf>
    <xf numFmtId="0" fontId="0" fillId="35" borderId="0" xfId="0" applyFill="1" applyBorder="1" applyAlignment="1" applyProtection="1">
      <alignment vertical="top" wrapText="1"/>
      <protection/>
    </xf>
    <xf numFmtId="0" fontId="18" fillId="35" borderId="0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center" vertical="top" wrapText="1"/>
      <protection/>
    </xf>
    <xf numFmtId="49" fontId="17" fillId="0" borderId="0" xfId="0" applyNumberFormat="1" applyFont="1" applyFill="1" applyBorder="1" applyAlignment="1" applyProtection="1">
      <alignment vertical="top" wrapText="1"/>
      <protection/>
    </xf>
    <xf numFmtId="4" fontId="17" fillId="0" borderId="0" xfId="0" applyNumberFormat="1" applyFont="1" applyFill="1" applyBorder="1" applyAlignment="1" applyProtection="1">
      <alignment vertical="top" wrapText="1"/>
      <protection/>
    </xf>
    <xf numFmtId="0" fontId="0" fillId="35" borderId="0" xfId="0" applyFill="1" applyBorder="1" applyAlignment="1" applyProtection="1">
      <alignment vertical="center" wrapText="1"/>
      <protection/>
    </xf>
    <xf numFmtId="0" fontId="18" fillId="35" borderId="0" xfId="0" applyFont="1" applyFill="1" applyBorder="1" applyAlignment="1" applyProtection="1">
      <alignment horizontal="left" vertical="center" wrapText="1" indent="2"/>
      <protection/>
    </xf>
    <xf numFmtId="4" fontId="22" fillId="37" borderId="0" xfId="0" applyNumberFormat="1" applyFont="1" applyFill="1" applyBorder="1" applyAlignment="1" applyProtection="1">
      <alignment vertical="top" wrapText="1"/>
      <protection/>
    </xf>
    <xf numFmtId="0" fontId="22" fillId="37" borderId="0" xfId="0" applyFont="1" applyFill="1" applyBorder="1" applyAlignment="1" applyProtection="1">
      <alignment vertical="top" wrapText="1"/>
      <protection/>
    </xf>
    <xf numFmtId="2" fontId="17" fillId="0" borderId="0" xfId="0" applyNumberFormat="1" applyFont="1" applyFill="1" applyBorder="1" applyAlignment="1" applyProtection="1">
      <alignment vertical="top" wrapText="1"/>
      <protection/>
    </xf>
    <xf numFmtId="0" fontId="22" fillId="37" borderId="0" xfId="0" applyFont="1" applyFill="1" applyBorder="1" applyAlignment="1" applyProtection="1">
      <alignment vertical="top" wrapText="1"/>
      <protection/>
    </xf>
    <xf numFmtId="0" fontId="0" fillId="0" borderId="0" xfId="0" applyFont="1" applyAlignment="1" applyProtection="1">
      <alignment wrapText="1"/>
      <protection/>
    </xf>
    <xf numFmtId="0" fontId="7" fillId="33" borderId="0" xfId="0" applyFont="1" applyFill="1" applyAlignment="1" applyProtection="1">
      <alignment horizontal="left" vertical="center"/>
      <protection/>
    </xf>
    <xf numFmtId="166" fontId="8" fillId="0" borderId="10" xfId="0" applyNumberFormat="1" applyFont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 horizontal="left" vertical="top"/>
      <protection/>
    </xf>
    <xf numFmtId="0" fontId="20" fillId="0" borderId="0" xfId="0" applyFont="1" applyAlignment="1" applyProtection="1">
      <alignment horizontal="left" vertical="top"/>
      <protection/>
    </xf>
    <xf numFmtId="5" fontId="78" fillId="0" borderId="0" xfId="0" applyNumberFormat="1" applyFont="1" applyAlignment="1" applyProtection="1">
      <alignment horizontal="right" vertical="top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horizontal="left" vertical="top" wrapText="1"/>
      <protection/>
    </xf>
    <xf numFmtId="0" fontId="17" fillId="0" borderId="15" xfId="0" applyFont="1" applyFill="1" applyBorder="1" applyAlignment="1" applyProtection="1">
      <alignment horizontal="left" vertical="top" wrapText="1"/>
      <protection/>
    </xf>
    <xf numFmtId="0" fontId="4" fillId="0" borderId="16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 applyProtection="1">
      <alignment horizontal="center" vertical="top" wrapText="1"/>
      <protection/>
    </xf>
    <xf numFmtId="0" fontId="14" fillId="0" borderId="15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left" vertical="top" wrapText="1"/>
      <protection/>
    </xf>
    <xf numFmtId="0" fontId="0" fillId="0" borderId="15" xfId="0" applyFill="1" applyBorder="1" applyAlignment="1" applyProtection="1">
      <alignment horizontal="left" vertical="top" wrapText="1"/>
      <protection/>
    </xf>
    <xf numFmtId="0" fontId="17" fillId="0" borderId="14" xfId="0" applyFont="1" applyFill="1" applyBorder="1" applyAlignment="1" applyProtection="1">
      <alignment horizontal="left" vertical="top" wrapText="1"/>
      <protection/>
    </xf>
    <xf numFmtId="0" fontId="17" fillId="0" borderId="15" xfId="0" applyFont="1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7" xfId="0" applyFont="1" applyFill="1" applyBorder="1" applyAlignment="1" applyProtection="1">
      <alignment horizontal="left" vertical="top" wrapText="1" indent="3"/>
      <protection/>
    </xf>
    <xf numFmtId="0" fontId="0" fillId="0" borderId="0" xfId="0" applyFont="1" applyFill="1" applyBorder="1" applyAlignment="1" applyProtection="1">
      <alignment horizontal="left" vertical="top" wrapText="1" indent="3"/>
      <protection/>
    </xf>
    <xf numFmtId="4" fontId="0" fillId="0" borderId="0" xfId="0" applyNumberFormat="1" applyFont="1" applyFill="1" applyBorder="1" applyAlignment="1" applyProtection="1">
      <alignment horizontal="right" vertical="top" wrapText="1" indent="1"/>
      <protection/>
    </xf>
    <xf numFmtId="0" fontId="15" fillId="0" borderId="14" xfId="0" applyFont="1" applyFill="1" applyBorder="1" applyAlignment="1" applyProtection="1">
      <alignment horizontal="left" vertical="top" wrapText="1"/>
      <protection/>
    </xf>
    <xf numFmtId="0" fontId="15" fillId="0" borderId="15" xfId="0" applyFont="1" applyFill="1" applyBorder="1" applyAlignment="1" applyProtection="1">
      <alignment horizontal="left" vertical="top" wrapText="1"/>
      <protection/>
    </xf>
    <xf numFmtId="3" fontId="16" fillId="0" borderId="15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center" vertical="top" wrapText="1"/>
      <protection/>
    </xf>
    <xf numFmtId="0" fontId="18" fillId="35" borderId="0" xfId="0" applyFont="1" applyFill="1" applyBorder="1" applyAlignment="1" applyProtection="1">
      <alignment horizontal="left" vertical="top" wrapText="1"/>
      <protection/>
    </xf>
    <xf numFmtId="0" fontId="0" fillId="0" borderId="18" xfId="0" applyFont="1" applyFill="1" applyBorder="1" applyAlignment="1" applyProtection="1">
      <alignment horizontal="left" vertical="top" wrapText="1" indent="3"/>
      <protection/>
    </xf>
    <xf numFmtId="0" fontId="0" fillId="0" borderId="12" xfId="0" applyFont="1" applyFill="1" applyBorder="1" applyAlignment="1" applyProtection="1">
      <alignment horizontal="left" vertical="top" wrapText="1" indent="3"/>
      <protection/>
    </xf>
    <xf numFmtId="4" fontId="0" fillId="0" borderId="12" xfId="0" applyNumberFormat="1" applyFont="1" applyFill="1" applyBorder="1" applyAlignment="1" applyProtection="1">
      <alignment horizontal="right" vertical="top" wrapText="1" indent="1"/>
      <protection/>
    </xf>
    <xf numFmtId="0" fontId="0" fillId="0" borderId="13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right" vertical="top" wrapText="1" indent="10"/>
      <protection/>
    </xf>
    <xf numFmtId="4" fontId="17" fillId="0" borderId="0" xfId="0" applyNumberFormat="1" applyFont="1" applyFill="1" applyBorder="1" applyAlignment="1" applyProtection="1">
      <alignment horizontal="right" vertical="top" wrapText="1"/>
      <protection/>
    </xf>
    <xf numFmtId="0" fontId="17" fillId="0" borderId="12" xfId="0" applyFont="1" applyFill="1" applyBorder="1" applyAlignment="1" applyProtection="1">
      <alignment horizontal="left" vertical="top" wrapText="1"/>
      <protection/>
    </xf>
    <xf numFmtId="0" fontId="17" fillId="0" borderId="12" xfId="0" applyFont="1" applyFill="1" applyBorder="1" applyAlignment="1" applyProtection="1">
      <alignment horizontal="right" vertical="top" wrapText="1" indent="11"/>
      <protection/>
    </xf>
    <xf numFmtId="4" fontId="17" fillId="0" borderId="12" xfId="0" applyNumberFormat="1" applyFont="1" applyFill="1" applyBorder="1" applyAlignment="1" applyProtection="1">
      <alignment horizontal="righ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left" wrapText="1"/>
      <protection/>
    </xf>
    <xf numFmtId="4" fontId="18" fillId="0" borderId="13" xfId="0" applyNumberFormat="1" applyFont="1" applyFill="1" applyBorder="1" applyAlignment="1" applyProtection="1">
      <alignment horizontal="right" vertical="top" wrapText="1"/>
      <protection/>
    </xf>
    <xf numFmtId="0" fontId="18" fillId="35" borderId="0" xfId="0" applyFont="1" applyFill="1" applyBorder="1" applyAlignment="1" applyProtection="1">
      <alignment horizontal="left" vertical="center" wrapText="1"/>
      <protection/>
    </xf>
    <xf numFmtId="0" fontId="22" fillId="37" borderId="0" xfId="0" applyFont="1" applyFill="1" applyBorder="1" applyAlignment="1" applyProtection="1">
      <alignment horizontal="left" vertical="top" wrapText="1"/>
      <protection/>
    </xf>
    <xf numFmtId="0" fontId="22" fillId="37" borderId="0" xfId="0" applyFont="1" applyFill="1" applyBorder="1" applyAlignment="1" applyProtection="1">
      <alignment horizontal="left" vertical="top" wrapText="1" indent="2"/>
      <protection/>
    </xf>
    <xf numFmtId="0" fontId="22" fillId="37" borderId="0" xfId="0" applyFont="1" applyFill="1" applyBorder="1" applyAlignment="1" applyProtection="1">
      <alignment horizontal="left" vertical="top" wrapText="1" inden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22" fillId="37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/>
      <protection/>
    </xf>
    <xf numFmtId="177" fontId="77" fillId="36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17" fillId="0" borderId="15" xfId="0" applyFont="1" applyFill="1" applyBorder="1" applyAlignment="1" applyProtection="1">
      <alignment horizontal="left" vertical="top" wrapText="1"/>
      <protection/>
    </xf>
    <xf numFmtId="0" fontId="14" fillId="0" borderId="14" xfId="0" applyFont="1" applyFill="1" applyBorder="1" applyAlignment="1" applyProtection="1">
      <alignment horizontal="center" vertical="top" wrapText="1"/>
      <protection/>
    </xf>
    <xf numFmtId="0" fontId="14" fillId="0" borderId="15" xfId="0" applyFont="1" applyFill="1" applyBorder="1" applyAlignment="1" applyProtection="1">
      <alignment horizontal="center" vertical="top" wrapText="1"/>
      <protection/>
    </xf>
    <xf numFmtId="0" fontId="17" fillId="0" borderId="14" xfId="0" applyFont="1" applyFill="1" applyBorder="1" applyAlignment="1" applyProtection="1">
      <alignment horizontal="left" vertical="top" wrapText="1"/>
      <protection/>
    </xf>
    <xf numFmtId="0" fontId="17" fillId="0" borderId="15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0" fillId="0" borderId="15" xfId="0" applyFont="1" applyFill="1" applyBorder="1" applyAlignment="1" applyProtection="1">
      <alignment horizontal="left" vertical="top"/>
      <protection/>
    </xf>
    <xf numFmtId="0" fontId="0" fillId="0" borderId="15" xfId="0" applyFont="1" applyFill="1" applyBorder="1" applyAlignment="1" applyProtection="1">
      <alignment horizontal="right" vertical="top" wrapText="1" indent="1"/>
      <protection/>
    </xf>
    <xf numFmtId="0" fontId="0" fillId="0" borderId="15" xfId="0" applyFill="1" applyBorder="1" applyAlignment="1" applyProtection="1">
      <alignment horizontal="right" vertical="top" wrapText="1" indent="1"/>
      <protection/>
    </xf>
    <xf numFmtId="0" fontId="25" fillId="0" borderId="14" xfId="0" applyFont="1" applyFill="1" applyBorder="1" applyAlignment="1" applyProtection="1">
      <alignment horizontal="left" vertical="top" wrapText="1"/>
      <protection/>
    </xf>
    <xf numFmtId="0" fontId="25" fillId="0" borderId="15" xfId="0" applyFont="1" applyFill="1" applyBorder="1" applyAlignment="1" applyProtection="1">
      <alignment horizontal="left" vertical="top" wrapText="1"/>
      <protection/>
    </xf>
    <xf numFmtId="0" fontId="17" fillId="0" borderId="14" xfId="0" applyFont="1" applyFill="1" applyBorder="1" applyAlignment="1" applyProtection="1">
      <alignment horizontal="left" vertical="center" wrapText="1" indent="3"/>
      <protection/>
    </xf>
    <xf numFmtId="0" fontId="0" fillId="0" borderId="15" xfId="0" applyFill="1" applyBorder="1" applyAlignment="1" applyProtection="1">
      <alignment horizontal="left" vertical="center" wrapText="1" indent="3"/>
      <protection/>
    </xf>
    <xf numFmtId="0" fontId="17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center" vertical="top" wrapText="1"/>
      <protection/>
    </xf>
    <xf numFmtId="0" fontId="18" fillId="35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 indent="9"/>
      <protection/>
    </xf>
    <xf numFmtId="178" fontId="17" fillId="0" borderId="0" xfId="0" applyNumberFormat="1" applyFont="1" applyFill="1" applyBorder="1" applyAlignment="1" applyProtection="1">
      <alignment horizontal="right" vertical="top" wrapText="1" indent="1"/>
      <protection/>
    </xf>
    <xf numFmtId="0" fontId="17" fillId="0" borderId="12" xfId="0" applyFont="1" applyFill="1" applyBorder="1" applyAlignment="1" applyProtection="1">
      <alignment horizontal="left" vertical="top" wrapText="1"/>
      <protection/>
    </xf>
    <xf numFmtId="0" fontId="17" fillId="0" borderId="12" xfId="0" applyFont="1" applyFill="1" applyBorder="1" applyAlignment="1" applyProtection="1">
      <alignment horizontal="left" vertical="top" wrapText="1" indent="9"/>
      <protection/>
    </xf>
    <xf numFmtId="178" fontId="17" fillId="0" borderId="12" xfId="0" applyNumberFormat="1" applyFont="1" applyFill="1" applyBorder="1" applyAlignment="1" applyProtection="1">
      <alignment horizontal="right" vertical="top" wrapText="1" indent="1"/>
      <protection/>
    </xf>
    <xf numFmtId="178" fontId="18" fillId="0" borderId="13" xfId="0" applyNumberFormat="1" applyFont="1" applyFill="1" applyBorder="1" applyAlignment="1" applyProtection="1">
      <alignment horizontal="right" vertical="top" wrapText="1" indent="1"/>
      <protection/>
    </xf>
    <xf numFmtId="0" fontId="0" fillId="35" borderId="0" xfId="0" applyFill="1" applyBorder="1" applyAlignment="1" applyProtection="1">
      <alignment horizontal="left" vertical="top" wrapText="1" indent="2"/>
      <protection/>
    </xf>
    <xf numFmtId="0" fontId="0" fillId="35" borderId="0" xfId="0" applyFill="1" applyBorder="1" applyAlignment="1" applyProtection="1">
      <alignment horizontal="left" vertical="center" wrapText="1" indent="5"/>
      <protection/>
    </xf>
    <xf numFmtId="0" fontId="18" fillId="35" borderId="0" xfId="0" applyFont="1" applyFill="1" applyBorder="1" applyAlignment="1" applyProtection="1">
      <alignment horizontal="left" vertical="center" wrapText="1"/>
      <protection/>
    </xf>
    <xf numFmtId="0" fontId="22" fillId="37" borderId="0" xfId="0" applyFont="1" applyFill="1" applyBorder="1" applyAlignment="1" applyProtection="1">
      <alignment horizontal="left" vertical="top" wrapText="1"/>
      <protection/>
    </xf>
    <xf numFmtId="0" fontId="22" fillId="37" borderId="0" xfId="0" applyFont="1" applyFill="1" applyBorder="1" applyAlignment="1" applyProtection="1">
      <alignment horizontal="left" vertical="top" wrapText="1" indent="2"/>
      <protection/>
    </xf>
    <xf numFmtId="4" fontId="22" fillId="37" borderId="0" xfId="0" applyNumberFormat="1" applyFont="1" applyFill="1" applyBorder="1" applyAlignment="1" applyProtection="1">
      <alignment horizontal="left" vertical="top" wrapText="1" indent="9"/>
      <protection/>
    </xf>
    <xf numFmtId="0" fontId="22" fillId="37" borderId="0" xfId="0" applyFont="1" applyFill="1" applyBorder="1" applyAlignment="1" applyProtection="1">
      <alignment horizontal="left" vertical="top" wrapText="1" indent="9"/>
      <protection/>
    </xf>
    <xf numFmtId="0" fontId="22" fillId="37" borderId="0" xfId="0" applyFont="1" applyFill="1" applyBorder="1" applyAlignment="1" applyProtection="1">
      <alignment horizontal="left" vertical="top" wrapText="1" indent="1"/>
      <protection/>
    </xf>
    <xf numFmtId="0" fontId="22" fillId="37" borderId="0" xfId="0" applyFont="1" applyFill="1" applyBorder="1" applyAlignment="1" applyProtection="1">
      <alignment horizontal="right" vertical="top" wrapText="1" indent="1"/>
      <protection/>
    </xf>
    <xf numFmtId="0" fontId="22" fillId="37" borderId="0" xfId="0" applyFont="1" applyFill="1" applyBorder="1" applyAlignment="1" applyProtection="1">
      <alignment horizontal="right" vertical="top" wrapText="1" inden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right" vertical="top" wrapText="1"/>
      <protection/>
    </xf>
    <xf numFmtId="0" fontId="0" fillId="35" borderId="0" xfId="0" applyFill="1" applyBorder="1" applyAlignment="1" applyProtection="1">
      <alignment horizontal="left" vertical="top" wrapText="1"/>
      <protection/>
    </xf>
    <xf numFmtId="0" fontId="18" fillId="35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Border="1" applyAlignment="1" applyProtection="1">
      <alignment horizontal="right" vertical="top" wrapText="1" indent="4"/>
      <protection/>
    </xf>
    <xf numFmtId="0" fontId="17" fillId="0" borderId="0" xfId="0" applyFont="1" applyFill="1" applyBorder="1" applyAlignment="1" applyProtection="1">
      <alignment horizontal="left" vertical="top" wrapText="1" indent="5"/>
      <protection/>
    </xf>
    <xf numFmtId="0" fontId="0" fillId="0" borderId="0" xfId="0" applyFill="1" applyBorder="1" applyAlignment="1" applyProtection="1">
      <alignment horizontal="left" vertical="top" wrapText="1" indent="5"/>
      <protection/>
    </xf>
    <xf numFmtId="0" fontId="0" fillId="0" borderId="0" xfId="0" applyFill="1" applyBorder="1" applyAlignment="1" applyProtection="1">
      <alignment horizontal="left" vertical="top" wrapText="1" indent="2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MBL-JAS\common\Stavby\M454%20-%20RD%20Nev&#237;m,%20Kupkova\POLO&#381;KOV&#201;%20ROZPO&#268;TY\Polo&#382;kov&#253;%20rozpo&#269;et%20-rekonstrukce%20objektu-%20Rev.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LO&#381;KOV&#221;%20ROZPO&#268;ET%20nezp&#367;sobil&#233;%20v&#253;daje,%20slep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 001 -Výplně otvorů"/>
      <sheetName val="Pol 002 - Zateplení objektu"/>
      <sheetName val="Pol 003 - Plochá střecha"/>
      <sheetName val="TČ"/>
      <sheetName val="OSVĚTLENÍ"/>
      <sheetName val="OT + ROZVODY"/>
      <sheetName val="1.PP"/>
      <sheetName val="1.NP"/>
      <sheetName val="2.NP"/>
      <sheetName val="3.NP"/>
      <sheetName val="Zateplení - ulice"/>
      <sheetName val="Zateplení - dvorek"/>
      <sheetName val="Zateplení - 1.PP"/>
      <sheetName val="Střešní plášť"/>
    </sheetNames>
    <sheetDataSet>
      <sheetData sheetId="0">
        <row r="5">
          <cell r="P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 008 - VRN"/>
      <sheetName val="Pol 001 - 1.PP"/>
      <sheetName val="Pol 002 -1.NP"/>
      <sheetName val="Pol 003 - 2.NP"/>
      <sheetName val="Pol 004 - Zateplení objektu"/>
      <sheetName val="Pol. 006 Elektroinstalace"/>
      <sheetName val="Pol 007 - ZTI"/>
      <sheetName val="List1"/>
    </sheetNames>
    <sheetDataSet>
      <sheetData sheetId="0">
        <row r="5">
          <cell r="P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.421875" style="0" customWidth="1"/>
    <col min="3" max="3" width="4.7109375" style="0" customWidth="1"/>
    <col min="4" max="4" width="12.7109375" style="0" customWidth="1"/>
    <col min="5" max="5" width="55.57421875" style="0" customWidth="1"/>
    <col min="6" max="6" width="4.7109375" style="0" customWidth="1"/>
    <col min="7" max="7" width="9.8515625" style="0" customWidth="1"/>
    <col min="8" max="9" width="13.57421875" style="0" customWidth="1"/>
  </cols>
  <sheetData>
    <row r="1" spans="1:9" ht="18">
      <c r="A1" s="2" t="s">
        <v>4</v>
      </c>
      <c r="B1" s="9"/>
      <c r="C1" s="9"/>
      <c r="D1" s="9"/>
      <c r="E1" s="9"/>
      <c r="F1" s="9"/>
      <c r="G1" s="9"/>
      <c r="H1" s="9"/>
      <c r="I1" s="9"/>
    </row>
    <row r="2" spans="1:9" ht="12.75">
      <c r="A2" s="3" t="s">
        <v>5</v>
      </c>
      <c r="B2" s="4"/>
      <c r="C2" s="17" t="s">
        <v>67</v>
      </c>
      <c r="D2" s="4"/>
      <c r="E2" s="4"/>
      <c r="F2" s="4"/>
      <c r="G2" s="4"/>
      <c r="H2" s="4"/>
      <c r="I2" s="4"/>
    </row>
    <row r="3" spans="1:9" ht="12.75">
      <c r="A3" s="3" t="s">
        <v>6</v>
      </c>
      <c r="B3" s="4"/>
      <c r="C3" s="4"/>
      <c r="D3" s="4"/>
      <c r="E3" s="4"/>
      <c r="F3" s="4"/>
      <c r="G3" s="4"/>
      <c r="H3" s="4"/>
      <c r="I3" s="4"/>
    </row>
    <row r="4" spans="1:9" ht="12.75">
      <c r="A4" s="3" t="s">
        <v>7</v>
      </c>
      <c r="B4" s="4"/>
      <c r="C4" s="4"/>
      <c r="D4" s="4"/>
      <c r="E4" s="4"/>
      <c r="F4" s="4"/>
      <c r="G4" s="4"/>
      <c r="H4" s="4"/>
      <c r="I4" s="4"/>
    </row>
    <row r="5" spans="1:9" ht="12.75">
      <c r="A5" s="4" t="s">
        <v>13</v>
      </c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17" t="s">
        <v>25</v>
      </c>
      <c r="B7" s="4"/>
      <c r="C7" s="17"/>
      <c r="D7" s="4"/>
      <c r="E7" s="4"/>
      <c r="F7" s="4"/>
      <c r="G7" s="4"/>
      <c r="H7" s="4"/>
      <c r="I7" s="4"/>
    </row>
    <row r="8" spans="1:9" ht="12.75">
      <c r="A8" s="4" t="s">
        <v>8</v>
      </c>
      <c r="B8" s="4"/>
      <c r="C8" s="17"/>
      <c r="D8" s="4"/>
      <c r="E8" s="4"/>
      <c r="F8" s="4"/>
      <c r="G8" s="4"/>
      <c r="H8" s="4"/>
      <c r="I8" s="4"/>
    </row>
    <row r="9" spans="1:9" ht="12.75">
      <c r="A9" s="4" t="s">
        <v>9</v>
      </c>
      <c r="B9" s="4"/>
      <c r="C9" s="132"/>
      <c r="D9" s="132"/>
      <c r="E9" s="4"/>
      <c r="F9" s="4"/>
      <c r="G9" s="4"/>
      <c r="H9" s="4"/>
      <c r="I9" s="4"/>
    </row>
    <row r="10" spans="1:9" ht="12.75">
      <c r="A10" s="9"/>
      <c r="B10" s="9"/>
      <c r="C10" s="9"/>
      <c r="D10" s="9"/>
      <c r="E10" s="9"/>
      <c r="F10" s="9"/>
      <c r="G10" s="9"/>
      <c r="H10" s="9"/>
      <c r="I10" s="9"/>
    </row>
    <row r="11" spans="1:9" ht="22.5">
      <c r="A11" s="15" t="s">
        <v>14</v>
      </c>
      <c r="B11" s="15" t="s">
        <v>15</v>
      </c>
      <c r="C11" s="15" t="s">
        <v>16</v>
      </c>
      <c r="D11" s="15" t="s">
        <v>17</v>
      </c>
      <c r="E11" s="15" t="s">
        <v>10</v>
      </c>
      <c r="F11" s="15" t="s">
        <v>18</v>
      </c>
      <c r="G11" s="15" t="s">
        <v>19</v>
      </c>
      <c r="H11" s="15" t="s">
        <v>20</v>
      </c>
      <c r="I11" s="15" t="s">
        <v>11</v>
      </c>
    </row>
    <row r="12" spans="1:9" ht="12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</row>
    <row r="13" spans="1:9" ht="12.7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12.75">
      <c r="A14" s="32"/>
      <c r="B14" s="33"/>
      <c r="C14" s="32"/>
      <c r="D14" s="32"/>
      <c r="E14" s="32"/>
      <c r="F14" s="32"/>
      <c r="G14" s="32"/>
      <c r="H14" s="32"/>
      <c r="I14" s="34"/>
    </row>
    <row r="15" spans="5:11" ht="15" customHeight="1">
      <c r="E15" s="108" t="s">
        <v>177</v>
      </c>
      <c r="F15" s="109" t="s">
        <v>95</v>
      </c>
      <c r="G15" s="109"/>
      <c r="H15" s="110"/>
      <c r="I15" s="110">
        <f>'Pol 001 -Výplně otvorů'!I83</f>
        <v>0</v>
      </c>
      <c r="K15" s="27"/>
    </row>
    <row r="16" spans="5:11" ht="15" customHeight="1">
      <c r="E16" s="108" t="s">
        <v>325</v>
      </c>
      <c r="F16" s="109" t="s">
        <v>95</v>
      </c>
      <c r="G16" s="109"/>
      <c r="H16" s="110"/>
      <c r="I16" s="110">
        <f>'Pol 002 - Zateplení objektu'!I64</f>
        <v>0</v>
      </c>
      <c r="K16" s="27"/>
    </row>
    <row r="17" spans="5:11" ht="15" customHeight="1">
      <c r="E17" s="108" t="s">
        <v>326</v>
      </c>
      <c r="F17" s="109" t="s">
        <v>95</v>
      </c>
      <c r="G17" s="109"/>
      <c r="H17" s="110"/>
      <c r="I17" s="110">
        <f>'Pol 003 - Plochá střecha'!I76</f>
        <v>0</v>
      </c>
      <c r="K17" s="27"/>
    </row>
    <row r="18" spans="5:11" ht="15" customHeight="1">
      <c r="E18" s="108" t="s">
        <v>207</v>
      </c>
      <c r="F18" s="109" t="s">
        <v>95</v>
      </c>
      <c r="G18" s="109"/>
      <c r="H18" s="110"/>
      <c r="I18" s="110">
        <f>TČ!J12</f>
        <v>0</v>
      </c>
      <c r="K18" s="27"/>
    </row>
    <row r="19" spans="5:11" ht="15" customHeight="1">
      <c r="E19" s="108" t="s">
        <v>234</v>
      </c>
      <c r="F19" s="109" t="s">
        <v>95</v>
      </c>
      <c r="G19" s="109"/>
      <c r="H19" s="110"/>
      <c r="I19" s="110">
        <f>OSVĚTLENÍ!F38</f>
        <v>0</v>
      </c>
      <c r="K19" s="27"/>
    </row>
    <row r="20" spans="5:11" ht="15" customHeight="1">
      <c r="E20" s="108" t="s">
        <v>235</v>
      </c>
      <c r="F20" s="109" t="s">
        <v>95</v>
      </c>
      <c r="G20" s="109"/>
      <c r="H20" s="110"/>
      <c r="I20" s="110">
        <v>0</v>
      </c>
      <c r="K20" s="27"/>
    </row>
    <row r="21" spans="5:9" ht="15" customHeight="1">
      <c r="E21" s="111" t="s">
        <v>390</v>
      </c>
      <c r="F21" s="27" t="s">
        <v>95</v>
      </c>
      <c r="G21" s="109"/>
      <c r="H21" s="107"/>
      <c r="I21" s="110">
        <f>VRN!I19</f>
        <v>0</v>
      </c>
    </row>
    <row r="22" spans="5:9" ht="15" customHeight="1">
      <c r="E22" s="111"/>
      <c r="F22" s="27"/>
      <c r="G22" s="109"/>
      <c r="H22" s="107"/>
      <c r="I22" s="110"/>
    </row>
    <row r="23" spans="5:9" ht="15" customHeight="1">
      <c r="E23" s="112" t="s">
        <v>249</v>
      </c>
      <c r="F23" s="101"/>
      <c r="G23" s="101"/>
      <c r="H23" s="101"/>
      <c r="I23" s="113">
        <f>SUM(I15:I22)</f>
        <v>0</v>
      </c>
    </row>
    <row r="24" spans="5:9" ht="12.75">
      <c r="E24" s="27"/>
      <c r="F24" s="27"/>
      <c r="G24" s="27"/>
      <c r="H24" s="27"/>
      <c r="I24" s="27"/>
    </row>
  </sheetData>
  <sheetProtection/>
  <mergeCells count="1">
    <mergeCell ref="C9:D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1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.421875" style="0" customWidth="1"/>
    <col min="3" max="3" width="4.7109375" style="0" customWidth="1"/>
    <col min="4" max="4" width="12.7109375" style="0" customWidth="1"/>
    <col min="5" max="5" width="55.57421875" style="0" customWidth="1"/>
    <col min="6" max="6" width="6.57421875" style="0" customWidth="1"/>
    <col min="7" max="7" width="9.8515625" style="0" customWidth="1"/>
    <col min="8" max="8" width="9.7109375" style="0" customWidth="1"/>
    <col min="9" max="9" width="13.57421875" style="0" customWidth="1"/>
  </cols>
  <sheetData>
    <row r="1" spans="1:9" ht="18">
      <c r="A1" s="2" t="s">
        <v>12</v>
      </c>
      <c r="B1" s="9"/>
      <c r="C1" s="9"/>
      <c r="D1" s="9"/>
      <c r="E1" s="9"/>
      <c r="F1" s="9"/>
      <c r="G1" s="9"/>
      <c r="H1" s="9"/>
      <c r="I1" s="9"/>
    </row>
    <row r="2" spans="1:9" ht="12.75">
      <c r="A2" s="3" t="s">
        <v>5</v>
      </c>
      <c r="B2" s="4"/>
      <c r="C2" s="17" t="s">
        <v>67</v>
      </c>
      <c r="D2" s="4"/>
      <c r="E2" s="4"/>
      <c r="F2" s="4"/>
      <c r="G2" s="4"/>
      <c r="H2" s="4"/>
      <c r="I2" s="4"/>
    </row>
    <row r="3" spans="1:9" ht="12.75">
      <c r="A3" s="3" t="s">
        <v>6</v>
      </c>
      <c r="B3" s="4"/>
      <c r="C3" s="4"/>
      <c r="D3" s="4"/>
      <c r="E3" s="4"/>
      <c r="F3" s="4"/>
      <c r="G3" s="4"/>
      <c r="H3" s="4"/>
      <c r="I3" s="4"/>
    </row>
    <row r="4" spans="1:9" ht="12.75">
      <c r="A4" s="3" t="s">
        <v>7</v>
      </c>
      <c r="B4" s="4"/>
      <c r="C4" s="127" t="s">
        <v>391</v>
      </c>
      <c r="D4" s="4"/>
      <c r="E4" s="4"/>
      <c r="F4" s="4"/>
      <c r="G4" s="4"/>
      <c r="H4" s="4"/>
      <c r="I4" s="4"/>
    </row>
    <row r="5" spans="1:9" ht="12.75">
      <c r="A5" s="4" t="s">
        <v>13</v>
      </c>
      <c r="B5" s="4"/>
      <c r="C5" s="4" t="str">
        <f>'[2]Krycí list'!P5</f>
        <v> </v>
      </c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17" t="s">
        <v>25</v>
      </c>
      <c r="B7" s="4"/>
      <c r="C7" s="17"/>
      <c r="D7" s="4"/>
      <c r="E7" s="4"/>
      <c r="F7" s="4"/>
      <c r="G7" s="4"/>
      <c r="H7" s="4"/>
      <c r="I7" s="4"/>
    </row>
    <row r="8" spans="1:9" ht="12.75">
      <c r="A8" s="4" t="s">
        <v>8</v>
      </c>
      <c r="B8" s="4"/>
      <c r="C8" s="17"/>
      <c r="D8" s="4"/>
      <c r="E8" s="4"/>
      <c r="F8" s="4"/>
      <c r="G8" s="4"/>
      <c r="H8" s="4"/>
      <c r="I8" s="4"/>
    </row>
    <row r="9" spans="1:9" ht="12.75">
      <c r="A9" s="4" t="s">
        <v>9</v>
      </c>
      <c r="B9" s="4"/>
      <c r="C9" s="132">
        <v>44871</v>
      </c>
      <c r="D9" s="132"/>
      <c r="E9" s="4"/>
      <c r="F9" s="4"/>
      <c r="G9" s="4"/>
      <c r="H9" s="4"/>
      <c r="I9" s="4"/>
    </row>
    <row r="10" spans="1:9" ht="12.75">
      <c r="A10" s="9"/>
      <c r="B10" s="9"/>
      <c r="C10" s="9"/>
      <c r="D10" s="9"/>
      <c r="E10" s="9"/>
      <c r="F10" s="9"/>
      <c r="G10" s="9"/>
      <c r="H10" s="9"/>
      <c r="I10" s="9"/>
    </row>
    <row r="11" spans="1:9" ht="22.5">
      <c r="A11" s="15" t="s">
        <v>14</v>
      </c>
      <c r="B11" s="15" t="s">
        <v>15</v>
      </c>
      <c r="C11" s="15" t="s">
        <v>16</v>
      </c>
      <c r="D11" s="15" t="s">
        <v>17</v>
      </c>
      <c r="E11" s="15" t="s">
        <v>10</v>
      </c>
      <c r="F11" s="15" t="s">
        <v>18</v>
      </c>
      <c r="G11" s="15" t="s">
        <v>19</v>
      </c>
      <c r="H11" s="15" t="s">
        <v>20</v>
      </c>
      <c r="I11" s="15" t="s">
        <v>11</v>
      </c>
    </row>
    <row r="12" spans="1:9" ht="12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</row>
    <row r="13" spans="1:9" ht="22.5" customHeight="1">
      <c r="A13" s="10"/>
      <c r="B13" s="11" t="s">
        <v>3</v>
      </c>
      <c r="C13" s="10"/>
      <c r="D13" s="10" t="s">
        <v>390</v>
      </c>
      <c r="E13" s="10" t="s">
        <v>391</v>
      </c>
      <c r="F13" s="10"/>
      <c r="G13" s="10"/>
      <c r="H13" s="10"/>
      <c r="I13" s="128">
        <f>SUM(I14+I16)</f>
        <v>0</v>
      </c>
    </row>
    <row r="14" spans="1:9" ht="22.5" customHeight="1">
      <c r="A14" s="37"/>
      <c r="B14" s="59" t="s">
        <v>3</v>
      </c>
      <c r="C14" s="37"/>
      <c r="D14" s="60">
        <v>1</v>
      </c>
      <c r="E14" s="60" t="s">
        <v>392</v>
      </c>
      <c r="F14" s="37"/>
      <c r="G14" s="37"/>
      <c r="H14" s="37"/>
      <c r="I14" s="73">
        <f>SUM(I15)</f>
        <v>0</v>
      </c>
    </row>
    <row r="15" spans="1:9" ht="12.75">
      <c r="A15" s="12">
        <v>8</v>
      </c>
      <c r="B15" s="12" t="s">
        <v>21</v>
      </c>
      <c r="C15" s="12" t="s">
        <v>23</v>
      </c>
      <c r="D15" s="47">
        <v>13254000</v>
      </c>
      <c r="E15" s="57" t="s">
        <v>393</v>
      </c>
      <c r="F15" s="55" t="s">
        <v>394</v>
      </c>
      <c r="G15" s="26">
        <v>1</v>
      </c>
      <c r="H15" s="35">
        <v>0</v>
      </c>
      <c r="I15" s="35">
        <f>G15*H15</f>
        <v>0</v>
      </c>
    </row>
    <row r="16" spans="1:9" ht="22.5" customHeight="1">
      <c r="A16" s="37"/>
      <c r="B16" s="59" t="s">
        <v>3</v>
      </c>
      <c r="C16" s="37"/>
      <c r="D16" s="60">
        <v>1</v>
      </c>
      <c r="E16" s="60" t="s">
        <v>395</v>
      </c>
      <c r="F16" s="37"/>
      <c r="G16" s="37"/>
      <c r="H16" s="37"/>
      <c r="I16" s="73">
        <f>SUM(I17)</f>
        <v>0</v>
      </c>
    </row>
    <row r="17" spans="1:9" ht="12.75">
      <c r="A17" s="12">
        <v>8</v>
      </c>
      <c r="B17" s="12" t="s">
        <v>21</v>
      </c>
      <c r="C17" s="12" t="s">
        <v>23</v>
      </c>
      <c r="D17" s="47">
        <v>13254000</v>
      </c>
      <c r="E17" s="24" t="s">
        <v>395</v>
      </c>
      <c r="F17" s="18" t="s">
        <v>394</v>
      </c>
      <c r="G17" s="26">
        <v>1</v>
      </c>
      <c r="H17" s="35">
        <v>0</v>
      </c>
      <c r="I17" s="13">
        <f>G17*H17</f>
        <v>0</v>
      </c>
    </row>
    <row r="19" spans="5:9" ht="15">
      <c r="E19" s="129" t="s">
        <v>396</v>
      </c>
      <c r="F19" s="130"/>
      <c r="G19" s="130"/>
      <c r="H19" s="130"/>
      <c r="I19" s="131">
        <f>SUM(I13)</f>
        <v>0</v>
      </c>
    </row>
  </sheetData>
  <sheetProtection/>
  <mergeCells count="1">
    <mergeCell ref="C9:D9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zoomScale="110" zoomScaleNormal="110" zoomScalePageLayoutView="0" workbookViewId="0" topLeftCell="A1">
      <selection activeCell="D4" sqref="D4"/>
    </sheetView>
  </sheetViews>
  <sheetFormatPr defaultColWidth="9.140625" defaultRowHeight="12.75"/>
  <cols>
    <col min="1" max="1" width="5.57421875" style="0" customWidth="1"/>
    <col min="2" max="2" width="4.421875" style="0" customWidth="1"/>
    <col min="3" max="3" width="4.7109375" style="0" customWidth="1"/>
    <col min="4" max="4" width="12.7109375" style="0" customWidth="1"/>
    <col min="5" max="5" width="49.00390625" style="0" customWidth="1"/>
    <col min="6" max="6" width="4.7109375" style="0" customWidth="1"/>
    <col min="7" max="7" width="9.8515625" style="0" customWidth="1"/>
    <col min="8" max="8" width="9.7109375" style="0" customWidth="1"/>
    <col min="9" max="9" width="13.57421875" style="0" customWidth="1"/>
  </cols>
  <sheetData>
    <row r="1" spans="1:9" ht="18">
      <c r="A1" s="2" t="s">
        <v>12</v>
      </c>
      <c r="B1" s="9"/>
      <c r="C1" s="9"/>
      <c r="D1" s="9"/>
      <c r="E1" s="9"/>
      <c r="F1" s="9"/>
      <c r="G1" s="9"/>
      <c r="H1" s="9"/>
      <c r="I1" s="9"/>
    </row>
    <row r="2" spans="1:9" ht="12.75">
      <c r="A2" s="3" t="s">
        <v>5</v>
      </c>
      <c r="B2" s="4"/>
      <c r="C2" s="17" t="s">
        <v>67</v>
      </c>
      <c r="D2" s="4"/>
      <c r="E2" s="4"/>
      <c r="F2" s="4"/>
      <c r="G2" s="4"/>
      <c r="H2" s="4"/>
      <c r="I2" s="4"/>
    </row>
    <row r="3" spans="1:9" ht="12.75">
      <c r="A3" s="3" t="s">
        <v>6</v>
      </c>
      <c r="B3" s="4"/>
      <c r="C3" s="17"/>
      <c r="D3" s="4"/>
      <c r="E3" s="4"/>
      <c r="F3" s="4"/>
      <c r="G3" s="4"/>
      <c r="H3" s="4"/>
      <c r="I3" s="4"/>
    </row>
    <row r="4" spans="1:9" ht="12.75">
      <c r="A4" s="3" t="s">
        <v>7</v>
      </c>
      <c r="B4" s="4"/>
      <c r="C4" s="17" t="s">
        <v>174</v>
      </c>
      <c r="D4" s="4"/>
      <c r="E4" s="4"/>
      <c r="F4" s="4"/>
      <c r="G4" s="4"/>
      <c r="H4" s="4"/>
      <c r="I4" s="4"/>
    </row>
    <row r="5" spans="1:9" ht="12.75">
      <c r="A5" s="4" t="s">
        <v>13</v>
      </c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17" t="s">
        <v>25</v>
      </c>
      <c r="B7" s="4"/>
      <c r="C7" s="17"/>
      <c r="D7" s="4"/>
      <c r="E7" s="4"/>
      <c r="F7" s="4"/>
      <c r="G7" s="4"/>
      <c r="H7" s="4"/>
      <c r="I7" s="4"/>
    </row>
    <row r="8" spans="1:9" ht="12.75">
      <c r="A8" s="4" t="s">
        <v>8</v>
      </c>
      <c r="B8" s="4"/>
      <c r="C8" s="17"/>
      <c r="D8" s="4"/>
      <c r="E8" s="4"/>
      <c r="F8" s="4"/>
      <c r="G8" s="4"/>
      <c r="H8" s="4"/>
      <c r="I8" s="4"/>
    </row>
    <row r="9" spans="1:9" ht="12.75">
      <c r="A9" s="4" t="s">
        <v>9</v>
      </c>
      <c r="B9" s="4"/>
      <c r="C9" s="132"/>
      <c r="D9" s="132"/>
      <c r="E9" s="4"/>
      <c r="F9" s="4"/>
      <c r="G9" s="4"/>
      <c r="H9" s="4"/>
      <c r="I9" s="4"/>
    </row>
    <row r="10" spans="1:9" ht="12.75">
      <c r="A10" s="9"/>
      <c r="B10" s="9"/>
      <c r="C10" s="9"/>
      <c r="D10" s="9"/>
      <c r="E10" s="9"/>
      <c r="F10" s="9"/>
      <c r="G10" s="9"/>
      <c r="H10" s="9"/>
      <c r="I10" s="9"/>
    </row>
    <row r="11" spans="1:9" ht="22.5">
      <c r="A11" s="15" t="s">
        <v>14</v>
      </c>
      <c r="B11" s="15" t="s">
        <v>15</v>
      </c>
      <c r="C11" s="15" t="s">
        <v>16</v>
      </c>
      <c r="D11" s="15" t="s">
        <v>17</v>
      </c>
      <c r="E11" s="15" t="s">
        <v>10</v>
      </c>
      <c r="F11" s="15" t="s">
        <v>18</v>
      </c>
      <c r="G11" s="15" t="s">
        <v>19</v>
      </c>
      <c r="H11" s="15" t="s">
        <v>20</v>
      </c>
      <c r="I11" s="15" t="s">
        <v>11</v>
      </c>
    </row>
    <row r="12" spans="1:9" ht="12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</row>
    <row r="13" spans="1:9" ht="20.25" customHeight="1">
      <c r="A13" s="39"/>
      <c r="B13" s="64" t="s">
        <v>3</v>
      </c>
      <c r="C13" s="39"/>
      <c r="D13" s="39" t="s">
        <v>1</v>
      </c>
      <c r="E13" s="39" t="s">
        <v>170</v>
      </c>
      <c r="F13" s="39"/>
      <c r="G13" s="39"/>
      <c r="H13" s="39"/>
      <c r="I13" s="34">
        <f>I14+I17+I20+I38</f>
        <v>0</v>
      </c>
    </row>
    <row r="14" spans="1:9" ht="20.25" customHeight="1">
      <c r="A14" s="18"/>
      <c r="B14" s="6" t="s">
        <v>3</v>
      </c>
      <c r="C14" s="5"/>
      <c r="D14" s="60">
        <v>3</v>
      </c>
      <c r="E14" s="60" t="s">
        <v>32</v>
      </c>
      <c r="F14" s="37"/>
      <c r="G14" s="42"/>
      <c r="H14" s="37"/>
      <c r="I14" s="73">
        <f>I15</f>
        <v>0</v>
      </c>
    </row>
    <row r="15" spans="1:11" ht="24" customHeight="1">
      <c r="A15" s="12">
        <v>25</v>
      </c>
      <c r="B15" s="12" t="s">
        <v>21</v>
      </c>
      <c r="C15" s="12" t="s">
        <v>23</v>
      </c>
      <c r="D15" s="49">
        <v>310231055</v>
      </c>
      <c r="E15" s="25" t="s">
        <v>158</v>
      </c>
      <c r="F15" s="55" t="s">
        <v>22</v>
      </c>
      <c r="G15" s="26">
        <v>7.4</v>
      </c>
      <c r="H15" s="35">
        <v>0</v>
      </c>
      <c r="I15" s="35">
        <f>G15*H15</f>
        <v>0</v>
      </c>
      <c r="K15" s="36"/>
    </row>
    <row r="16" spans="1:9" ht="56.25" customHeight="1">
      <c r="A16" s="14"/>
      <c r="B16" s="14"/>
      <c r="C16" s="14"/>
      <c r="D16" s="14"/>
      <c r="E16" s="58" t="s">
        <v>159</v>
      </c>
      <c r="F16" s="14"/>
      <c r="G16" s="80" t="s">
        <v>160</v>
      </c>
      <c r="H16" s="14"/>
      <c r="I16" s="14"/>
    </row>
    <row r="17" spans="1:9" ht="20.25" customHeight="1">
      <c r="A17" s="18"/>
      <c r="B17" s="6" t="s">
        <v>3</v>
      </c>
      <c r="C17" s="5"/>
      <c r="D17" s="60">
        <v>61</v>
      </c>
      <c r="E17" s="60" t="s">
        <v>167</v>
      </c>
      <c r="F17" s="37"/>
      <c r="G17" s="42"/>
      <c r="H17" s="37"/>
      <c r="I17" s="73">
        <f>I18</f>
        <v>0</v>
      </c>
    </row>
    <row r="18" spans="1:11" ht="12.75" customHeight="1">
      <c r="A18" s="12">
        <v>25</v>
      </c>
      <c r="B18" s="12" t="s">
        <v>21</v>
      </c>
      <c r="C18" s="12" t="s">
        <v>23</v>
      </c>
      <c r="D18" s="49">
        <v>612325302</v>
      </c>
      <c r="E18" s="24" t="s">
        <v>168</v>
      </c>
      <c r="F18" s="55" t="s">
        <v>22</v>
      </c>
      <c r="G18" s="26">
        <v>49.23</v>
      </c>
      <c r="H18" s="35">
        <v>0</v>
      </c>
      <c r="I18" s="35">
        <f>G18*H18</f>
        <v>0</v>
      </c>
      <c r="K18" s="36"/>
    </row>
    <row r="19" spans="1:11" ht="209.25" customHeight="1">
      <c r="A19" s="12"/>
      <c r="B19" s="12"/>
      <c r="C19" s="12"/>
      <c r="D19" s="49"/>
      <c r="E19" s="58" t="s">
        <v>266</v>
      </c>
      <c r="F19" s="55"/>
      <c r="G19" s="48" t="s">
        <v>267</v>
      </c>
      <c r="H19" s="35"/>
      <c r="I19" s="35"/>
      <c r="K19" s="36"/>
    </row>
    <row r="20" spans="1:9" ht="19.5" customHeight="1">
      <c r="A20" s="18"/>
      <c r="B20" s="6" t="s">
        <v>3</v>
      </c>
      <c r="C20" s="5"/>
      <c r="D20" s="60">
        <v>96</v>
      </c>
      <c r="E20" s="60" t="s">
        <v>132</v>
      </c>
      <c r="F20" s="37"/>
      <c r="G20" s="42"/>
      <c r="H20" s="37"/>
      <c r="I20" s="73">
        <f>SUM(I21:I37)</f>
        <v>0</v>
      </c>
    </row>
    <row r="21" spans="1:11" ht="12.75">
      <c r="A21" s="12">
        <v>25</v>
      </c>
      <c r="B21" s="12" t="s">
        <v>21</v>
      </c>
      <c r="C21" s="12" t="s">
        <v>23</v>
      </c>
      <c r="D21" s="49">
        <v>968062374</v>
      </c>
      <c r="E21" s="57" t="s">
        <v>133</v>
      </c>
      <c r="F21" s="55" t="s">
        <v>22</v>
      </c>
      <c r="G21" s="26">
        <v>5.6</v>
      </c>
      <c r="H21" s="35">
        <v>0</v>
      </c>
      <c r="I21" s="35">
        <f>G21*H21</f>
        <v>0</v>
      </c>
      <c r="K21" s="36"/>
    </row>
    <row r="22" spans="1:9" ht="57.75" customHeight="1">
      <c r="A22" s="14"/>
      <c r="B22" s="14"/>
      <c r="C22" s="14"/>
      <c r="D22" s="14"/>
      <c r="E22" s="58" t="s">
        <v>175</v>
      </c>
      <c r="F22" s="14"/>
      <c r="G22" s="80" t="s">
        <v>176</v>
      </c>
      <c r="H22" s="14"/>
      <c r="I22" s="14"/>
    </row>
    <row r="23" spans="1:11" ht="12.75">
      <c r="A23" s="12">
        <v>25</v>
      </c>
      <c r="B23" s="12" t="s">
        <v>21</v>
      </c>
      <c r="C23" s="12" t="s">
        <v>23</v>
      </c>
      <c r="D23" s="49">
        <v>968062375</v>
      </c>
      <c r="E23" s="24" t="s">
        <v>134</v>
      </c>
      <c r="F23" s="55" t="s">
        <v>22</v>
      </c>
      <c r="G23" s="26">
        <v>38.7</v>
      </c>
      <c r="H23" s="35">
        <v>0</v>
      </c>
      <c r="I23" s="35">
        <f>G23*H23</f>
        <v>0</v>
      </c>
      <c r="K23" s="36"/>
    </row>
    <row r="24" spans="1:9" ht="186.75" customHeight="1">
      <c r="A24" s="14"/>
      <c r="B24" s="14"/>
      <c r="C24" s="14"/>
      <c r="D24" s="14"/>
      <c r="E24" s="58" t="s">
        <v>153</v>
      </c>
      <c r="F24" s="14"/>
      <c r="G24" s="80" t="s">
        <v>154</v>
      </c>
      <c r="H24" s="14"/>
      <c r="I24" s="14"/>
    </row>
    <row r="25" spans="1:11" ht="12.75" customHeight="1">
      <c r="A25" s="12">
        <v>25</v>
      </c>
      <c r="B25" s="12" t="s">
        <v>21</v>
      </c>
      <c r="C25" s="12" t="s">
        <v>23</v>
      </c>
      <c r="D25" s="49">
        <v>968062455</v>
      </c>
      <c r="E25" s="24" t="s">
        <v>139</v>
      </c>
      <c r="F25" s="55" t="s">
        <v>22</v>
      </c>
      <c r="G25" s="26">
        <v>4</v>
      </c>
      <c r="H25" s="35">
        <v>0</v>
      </c>
      <c r="I25" s="35">
        <f>G25*H25</f>
        <v>0</v>
      </c>
      <c r="K25" s="36"/>
    </row>
    <row r="26" spans="1:11" ht="22.5" customHeight="1">
      <c r="A26" s="12"/>
      <c r="B26" s="12"/>
      <c r="C26" s="12"/>
      <c r="D26" s="49"/>
      <c r="E26" s="58" t="s">
        <v>161</v>
      </c>
      <c r="F26" s="55"/>
      <c r="G26" s="48" t="s">
        <v>162</v>
      </c>
      <c r="H26" s="35"/>
      <c r="I26" s="35"/>
      <c r="K26" s="36"/>
    </row>
    <row r="27" spans="1:11" ht="12.75" customHeight="1">
      <c r="A27" s="12">
        <v>25</v>
      </c>
      <c r="B27" s="12" t="s">
        <v>21</v>
      </c>
      <c r="C27" s="12" t="s">
        <v>23</v>
      </c>
      <c r="D27" s="49">
        <v>968062456</v>
      </c>
      <c r="E27" s="24" t="s">
        <v>140</v>
      </c>
      <c r="F27" s="55" t="s">
        <v>22</v>
      </c>
      <c r="G27" s="26">
        <v>7.44</v>
      </c>
      <c r="H27" s="35">
        <v>0</v>
      </c>
      <c r="I27" s="35">
        <f>G27*H27</f>
        <v>0</v>
      </c>
      <c r="K27" s="36"/>
    </row>
    <row r="28" spans="1:11" ht="24" customHeight="1">
      <c r="A28" s="12"/>
      <c r="B28" s="12"/>
      <c r="C28" s="12"/>
      <c r="D28" s="49"/>
      <c r="E28" s="58" t="s">
        <v>141</v>
      </c>
      <c r="F28" s="55"/>
      <c r="G28" s="48" t="s">
        <v>142</v>
      </c>
      <c r="H28" s="35"/>
      <c r="I28" s="35"/>
      <c r="K28" s="36"/>
    </row>
    <row r="29" spans="1:11" ht="24" customHeight="1">
      <c r="A29" s="12">
        <v>25</v>
      </c>
      <c r="B29" s="12" t="s">
        <v>21</v>
      </c>
      <c r="C29" s="12" t="s">
        <v>23</v>
      </c>
      <c r="D29" s="49">
        <v>971033641</v>
      </c>
      <c r="E29" s="25" t="s">
        <v>155</v>
      </c>
      <c r="F29" s="55" t="s">
        <v>146</v>
      </c>
      <c r="G29" s="26">
        <v>1.992</v>
      </c>
      <c r="H29" s="35">
        <v>0</v>
      </c>
      <c r="I29" s="35">
        <f>G29*H29</f>
        <v>0</v>
      </c>
      <c r="K29" s="36"/>
    </row>
    <row r="30" spans="1:11" ht="25.5" customHeight="1">
      <c r="A30" s="12"/>
      <c r="B30" s="12"/>
      <c r="C30" s="12"/>
      <c r="D30" s="49"/>
      <c r="E30" s="58" t="s">
        <v>156</v>
      </c>
      <c r="F30" s="14"/>
      <c r="G30" s="80" t="s">
        <v>157</v>
      </c>
      <c r="H30" s="35"/>
      <c r="I30" s="35"/>
      <c r="K30" s="36"/>
    </row>
    <row r="31" spans="1:11" ht="25.5" customHeight="1">
      <c r="A31" s="12">
        <v>25</v>
      </c>
      <c r="B31" s="12" t="s">
        <v>21</v>
      </c>
      <c r="C31" s="12" t="s">
        <v>23</v>
      </c>
      <c r="D31" s="49">
        <v>972044651</v>
      </c>
      <c r="E31" s="25" t="s">
        <v>265</v>
      </c>
      <c r="F31" s="55" t="s">
        <v>146</v>
      </c>
      <c r="G31" s="26">
        <v>2.025</v>
      </c>
      <c r="H31" s="35">
        <v>0</v>
      </c>
      <c r="I31" s="35">
        <f aca="true" t="shared" si="0" ref="I31:I37">G31*H31</f>
        <v>0</v>
      </c>
      <c r="K31" s="36"/>
    </row>
    <row r="32" spans="1:9" ht="25.5" customHeight="1">
      <c r="A32" s="12">
        <v>25</v>
      </c>
      <c r="B32" s="12" t="s">
        <v>21</v>
      </c>
      <c r="C32" s="12" t="s">
        <v>23</v>
      </c>
      <c r="D32" s="49">
        <v>997013153</v>
      </c>
      <c r="E32" s="25" t="s">
        <v>264</v>
      </c>
      <c r="F32" s="55" t="s">
        <v>30</v>
      </c>
      <c r="G32" s="26">
        <v>8.715</v>
      </c>
      <c r="H32" s="35">
        <v>0</v>
      </c>
      <c r="I32" s="35">
        <f t="shared" si="0"/>
        <v>0</v>
      </c>
    </row>
    <row r="33" spans="1:9" ht="22.5">
      <c r="A33" s="12">
        <v>25</v>
      </c>
      <c r="B33" s="12" t="s">
        <v>21</v>
      </c>
      <c r="C33" s="12" t="s">
        <v>23</v>
      </c>
      <c r="D33" s="49">
        <v>997013456</v>
      </c>
      <c r="E33" s="25" t="s">
        <v>135</v>
      </c>
      <c r="F33" s="55" t="s">
        <v>30</v>
      </c>
      <c r="G33" s="26">
        <v>8.715</v>
      </c>
      <c r="H33" s="35">
        <v>0</v>
      </c>
      <c r="I33" s="35">
        <f t="shared" si="0"/>
        <v>0</v>
      </c>
    </row>
    <row r="34" spans="1:9" ht="22.5">
      <c r="A34" s="12">
        <v>25</v>
      </c>
      <c r="B34" s="12" t="s">
        <v>21</v>
      </c>
      <c r="C34" s="12" t="s">
        <v>23</v>
      </c>
      <c r="D34" s="49">
        <v>997013509</v>
      </c>
      <c r="E34" s="25" t="s">
        <v>136</v>
      </c>
      <c r="F34" s="55" t="s">
        <v>30</v>
      </c>
      <c r="G34" s="26">
        <v>174.3</v>
      </c>
      <c r="H34" s="35">
        <v>0</v>
      </c>
      <c r="I34" s="35">
        <f t="shared" si="0"/>
        <v>0</v>
      </c>
    </row>
    <row r="35" spans="1:9" ht="22.5">
      <c r="A35" s="12">
        <v>25</v>
      </c>
      <c r="B35" s="12" t="s">
        <v>21</v>
      </c>
      <c r="C35" s="12" t="s">
        <v>23</v>
      </c>
      <c r="D35" s="49">
        <v>997013804</v>
      </c>
      <c r="E35" s="25" t="s">
        <v>137</v>
      </c>
      <c r="F35" s="55" t="s">
        <v>30</v>
      </c>
      <c r="G35" s="26">
        <v>1.125</v>
      </c>
      <c r="H35" s="35">
        <v>0</v>
      </c>
      <c r="I35" s="35">
        <f t="shared" si="0"/>
        <v>0</v>
      </c>
    </row>
    <row r="36" spans="1:9" ht="22.5">
      <c r="A36" s="12">
        <v>25</v>
      </c>
      <c r="B36" s="12" t="s">
        <v>21</v>
      </c>
      <c r="C36" s="12" t="s">
        <v>23</v>
      </c>
      <c r="D36" s="49">
        <v>997013811</v>
      </c>
      <c r="E36" s="25" t="s">
        <v>138</v>
      </c>
      <c r="F36" s="55" t="s">
        <v>30</v>
      </c>
      <c r="G36" s="26">
        <v>0.562</v>
      </c>
      <c r="H36" s="35">
        <v>0</v>
      </c>
      <c r="I36" s="35">
        <f t="shared" si="0"/>
        <v>0</v>
      </c>
    </row>
    <row r="37" spans="1:9" ht="22.5">
      <c r="A37" s="12">
        <v>25</v>
      </c>
      <c r="B37" s="12" t="s">
        <v>21</v>
      </c>
      <c r="C37" s="12" t="s">
        <v>23</v>
      </c>
      <c r="D37" s="49">
        <v>997013603</v>
      </c>
      <c r="E37" s="25" t="s">
        <v>171</v>
      </c>
      <c r="F37" s="55" t="s">
        <v>30</v>
      </c>
      <c r="G37" s="26">
        <v>7.028</v>
      </c>
      <c r="H37" s="35">
        <v>0</v>
      </c>
      <c r="I37" s="35">
        <f t="shared" si="0"/>
        <v>0</v>
      </c>
    </row>
    <row r="38" spans="1:9" ht="19.5" customHeight="1">
      <c r="A38" s="18"/>
      <c r="B38" s="6" t="s">
        <v>3</v>
      </c>
      <c r="C38" s="5"/>
      <c r="D38" s="60">
        <v>99</v>
      </c>
      <c r="E38" s="60" t="s">
        <v>36</v>
      </c>
      <c r="F38" s="37"/>
      <c r="G38" s="42"/>
      <c r="H38" s="37"/>
      <c r="I38" s="73">
        <f>SUM(I39)</f>
        <v>0</v>
      </c>
    </row>
    <row r="39" spans="1:9" ht="12.75">
      <c r="A39" s="18">
        <v>24</v>
      </c>
      <c r="B39" s="18" t="s">
        <v>21</v>
      </c>
      <c r="C39" s="18" t="s">
        <v>23</v>
      </c>
      <c r="D39" s="47">
        <v>998018001</v>
      </c>
      <c r="E39" s="57" t="s">
        <v>122</v>
      </c>
      <c r="F39" s="55" t="s">
        <v>30</v>
      </c>
      <c r="G39" s="42">
        <v>4.199</v>
      </c>
      <c r="H39" s="52">
        <v>0</v>
      </c>
      <c r="I39" s="35">
        <f>G39*H39</f>
        <v>0</v>
      </c>
    </row>
    <row r="40" spans="1:11" ht="20.25" customHeight="1">
      <c r="A40" s="39"/>
      <c r="B40" s="64" t="s">
        <v>3</v>
      </c>
      <c r="C40" s="39"/>
      <c r="D40" s="39" t="s">
        <v>2</v>
      </c>
      <c r="E40" s="39" t="s">
        <v>24</v>
      </c>
      <c r="F40" s="39"/>
      <c r="G40" s="39"/>
      <c r="H40" s="39"/>
      <c r="I40" s="34">
        <f>I41+I46+I70</f>
        <v>0</v>
      </c>
      <c r="J40" s="36"/>
      <c r="K40" s="36"/>
    </row>
    <row r="41" spans="1:9" ht="19.5" customHeight="1">
      <c r="A41" s="18"/>
      <c r="B41" s="6" t="s">
        <v>3</v>
      </c>
      <c r="C41" s="5"/>
      <c r="D41" s="60">
        <v>764</v>
      </c>
      <c r="E41" s="60" t="s">
        <v>40</v>
      </c>
      <c r="F41" s="37"/>
      <c r="G41" s="42"/>
      <c r="H41" s="37"/>
      <c r="I41" s="73">
        <f>SUM(I42:I45)</f>
        <v>0</v>
      </c>
    </row>
    <row r="42" spans="1:11" ht="21.75" customHeight="1">
      <c r="A42" s="12">
        <v>25</v>
      </c>
      <c r="B42" s="12" t="s">
        <v>21</v>
      </c>
      <c r="C42" s="12" t="s">
        <v>23</v>
      </c>
      <c r="D42" s="49">
        <v>764216643</v>
      </c>
      <c r="E42" s="65" t="s">
        <v>71</v>
      </c>
      <c r="F42" s="55" t="s">
        <v>22</v>
      </c>
      <c r="G42" s="26">
        <v>33.5</v>
      </c>
      <c r="H42" s="35">
        <v>0</v>
      </c>
      <c r="I42" s="35">
        <f>G42*H42</f>
        <v>0</v>
      </c>
      <c r="J42" s="36"/>
      <c r="K42" s="36"/>
    </row>
    <row r="43" spans="1:11" ht="197.25" customHeight="1">
      <c r="A43" s="12"/>
      <c r="B43" s="12"/>
      <c r="C43" s="12"/>
      <c r="D43" s="49"/>
      <c r="E43" s="58" t="s">
        <v>163</v>
      </c>
      <c r="F43" s="55"/>
      <c r="G43" s="48" t="s">
        <v>164</v>
      </c>
      <c r="H43" s="35"/>
      <c r="I43" s="35"/>
      <c r="J43" s="36"/>
      <c r="K43" s="36"/>
    </row>
    <row r="44" spans="1:11" ht="23.25" customHeight="1">
      <c r="A44" s="12">
        <v>29</v>
      </c>
      <c r="B44" s="12" t="s">
        <v>21</v>
      </c>
      <c r="C44" s="12" t="s">
        <v>23</v>
      </c>
      <c r="D44" s="49">
        <v>998764102</v>
      </c>
      <c r="E44" s="65" t="s">
        <v>42</v>
      </c>
      <c r="F44" s="55" t="s">
        <v>30</v>
      </c>
      <c r="G44" s="26">
        <v>0.1</v>
      </c>
      <c r="H44" s="35">
        <v>0</v>
      </c>
      <c r="I44" s="35">
        <f>G44*H44</f>
        <v>0</v>
      </c>
      <c r="J44" s="36"/>
      <c r="K44" s="51"/>
    </row>
    <row r="45" spans="1:11" ht="22.5" customHeight="1">
      <c r="A45" s="12">
        <v>30</v>
      </c>
      <c r="B45" s="12" t="s">
        <v>21</v>
      </c>
      <c r="C45" s="12" t="s">
        <v>23</v>
      </c>
      <c r="D45" s="49">
        <v>998764181</v>
      </c>
      <c r="E45" s="65" t="s">
        <v>43</v>
      </c>
      <c r="F45" s="55" t="s">
        <v>30</v>
      </c>
      <c r="G45" s="26">
        <v>0.1</v>
      </c>
      <c r="H45" s="35">
        <v>0</v>
      </c>
      <c r="I45" s="35">
        <f>G45*H45</f>
        <v>0</v>
      </c>
      <c r="J45" s="36"/>
      <c r="K45" s="50"/>
    </row>
    <row r="46" spans="1:11" ht="19.5" customHeight="1">
      <c r="A46" s="37"/>
      <c r="B46" s="59" t="s">
        <v>3</v>
      </c>
      <c r="C46" s="37"/>
      <c r="D46" s="60">
        <v>766</v>
      </c>
      <c r="E46" s="60" t="s">
        <v>39</v>
      </c>
      <c r="F46" s="37"/>
      <c r="G46" s="37"/>
      <c r="H46" s="37"/>
      <c r="I46" s="8">
        <f>SUM(I47:I69)</f>
        <v>0</v>
      </c>
      <c r="J46" s="36"/>
      <c r="K46" s="36"/>
    </row>
    <row r="47" spans="1:11" ht="22.5">
      <c r="A47" s="56">
        <v>17</v>
      </c>
      <c r="B47" s="56" t="s">
        <v>21</v>
      </c>
      <c r="C47" s="56" t="s">
        <v>23</v>
      </c>
      <c r="D47" s="49">
        <v>766622216</v>
      </c>
      <c r="E47" s="65" t="s">
        <v>96</v>
      </c>
      <c r="F47" s="55" t="s">
        <v>27</v>
      </c>
      <c r="G47" s="26">
        <v>4</v>
      </c>
      <c r="H47" s="35">
        <v>0</v>
      </c>
      <c r="I47" s="13">
        <f>G47*H47</f>
        <v>0</v>
      </c>
      <c r="J47" s="27"/>
      <c r="K47" s="36"/>
    </row>
    <row r="48" spans="1:11" ht="22.5">
      <c r="A48" s="56"/>
      <c r="B48" s="56"/>
      <c r="C48" s="56"/>
      <c r="D48" s="49"/>
      <c r="E48" s="58" t="s">
        <v>97</v>
      </c>
      <c r="F48" s="55"/>
      <c r="G48" s="48" t="s">
        <v>131</v>
      </c>
      <c r="H48" s="35"/>
      <c r="I48" s="13"/>
      <c r="J48" s="27"/>
      <c r="K48" s="36"/>
    </row>
    <row r="49" spans="1:11" ht="12.75">
      <c r="A49" s="61">
        <v>20</v>
      </c>
      <c r="B49" s="61" t="s">
        <v>21</v>
      </c>
      <c r="C49" s="56" t="s">
        <v>23</v>
      </c>
      <c r="D49" s="62">
        <v>61140050</v>
      </c>
      <c r="E49" s="66" t="s">
        <v>123</v>
      </c>
      <c r="F49" s="61" t="s">
        <v>22</v>
      </c>
      <c r="G49" s="41">
        <v>1.44</v>
      </c>
      <c r="H49" s="40">
        <v>0</v>
      </c>
      <c r="I49" s="23">
        <f>G49*H49</f>
        <v>0</v>
      </c>
      <c r="J49" s="27"/>
      <c r="K49" s="36"/>
    </row>
    <row r="50" spans="1:11" ht="22.5">
      <c r="A50" s="61"/>
      <c r="B50" s="61"/>
      <c r="C50" s="56"/>
      <c r="D50" s="62"/>
      <c r="E50" s="58" t="s">
        <v>98</v>
      </c>
      <c r="F50" s="61"/>
      <c r="G50" s="48" t="s">
        <v>99</v>
      </c>
      <c r="H50" s="40"/>
      <c r="I50" s="23"/>
      <c r="J50" s="27"/>
      <c r="K50" s="36"/>
    </row>
    <row r="51" spans="1:11" ht="22.5">
      <c r="A51" s="56">
        <v>18</v>
      </c>
      <c r="B51" s="56" t="s">
        <v>21</v>
      </c>
      <c r="C51" s="56" t="s">
        <v>23</v>
      </c>
      <c r="D51" s="49">
        <v>766622131</v>
      </c>
      <c r="E51" s="68" t="s">
        <v>28</v>
      </c>
      <c r="F51" s="55" t="s">
        <v>22</v>
      </c>
      <c r="G51" s="26">
        <v>41.7</v>
      </c>
      <c r="H51" s="35">
        <v>0</v>
      </c>
      <c r="I51" s="13">
        <f>G51*H51</f>
        <v>0</v>
      </c>
      <c r="J51" s="27"/>
      <c r="K51" s="36"/>
    </row>
    <row r="52" spans="1:11" ht="174" customHeight="1">
      <c r="A52" s="56"/>
      <c r="B52" s="56"/>
      <c r="C52" s="56"/>
      <c r="D52" s="49"/>
      <c r="E52" s="58" t="s">
        <v>165</v>
      </c>
      <c r="F52" s="55"/>
      <c r="G52" s="48" t="s">
        <v>166</v>
      </c>
      <c r="H52" s="35"/>
      <c r="I52" s="13"/>
      <c r="J52" s="27"/>
      <c r="K52" s="36"/>
    </row>
    <row r="53" spans="1:11" ht="12.75">
      <c r="A53" s="61">
        <v>20</v>
      </c>
      <c r="B53" s="61" t="s">
        <v>21</v>
      </c>
      <c r="C53" s="56" t="s">
        <v>23</v>
      </c>
      <c r="D53" s="62">
        <v>61140052</v>
      </c>
      <c r="E53" s="66" t="s">
        <v>124</v>
      </c>
      <c r="F53" s="61" t="s">
        <v>22</v>
      </c>
      <c r="G53" s="41">
        <v>41.7</v>
      </c>
      <c r="H53" s="40">
        <v>0</v>
      </c>
      <c r="I53" s="23">
        <f>G53*H53</f>
        <v>0</v>
      </c>
      <c r="J53" s="27"/>
      <c r="K53" s="36"/>
    </row>
    <row r="54" spans="1:11" ht="22.5">
      <c r="A54" s="56">
        <v>18</v>
      </c>
      <c r="B54" s="56" t="s">
        <v>21</v>
      </c>
      <c r="C54" s="56" t="s">
        <v>23</v>
      </c>
      <c r="D54" s="49">
        <v>766629214</v>
      </c>
      <c r="E54" s="82" t="s">
        <v>169</v>
      </c>
      <c r="F54" s="55" t="s">
        <v>29</v>
      </c>
      <c r="G54" s="26">
        <v>133.3</v>
      </c>
      <c r="H54" s="35">
        <v>0</v>
      </c>
      <c r="I54" s="13">
        <f>G54*H54</f>
        <v>0</v>
      </c>
      <c r="J54" s="27"/>
      <c r="K54" s="36"/>
    </row>
    <row r="55" spans="1:11" ht="201.75" customHeight="1">
      <c r="A55" s="56"/>
      <c r="B55" s="56"/>
      <c r="C55" s="56"/>
      <c r="D55" s="49"/>
      <c r="E55" s="58" t="s">
        <v>172</v>
      </c>
      <c r="F55" s="55"/>
      <c r="G55" s="48" t="s">
        <v>173</v>
      </c>
      <c r="H55" s="35"/>
      <c r="I55" s="13"/>
      <c r="J55" s="27"/>
      <c r="K55" s="36"/>
    </row>
    <row r="56" spans="1:11" ht="18" customHeight="1">
      <c r="A56" s="56">
        <v>24</v>
      </c>
      <c r="B56" s="56" t="s">
        <v>21</v>
      </c>
      <c r="C56" s="56" t="s">
        <v>23</v>
      </c>
      <c r="D56" s="49">
        <v>766660411</v>
      </c>
      <c r="E56" s="68" t="s">
        <v>34</v>
      </c>
      <c r="F56" s="55" t="s">
        <v>27</v>
      </c>
      <c r="G56" s="26">
        <v>2</v>
      </c>
      <c r="H56" s="35">
        <v>0</v>
      </c>
      <c r="I56" s="13">
        <f>G56*H56</f>
        <v>0</v>
      </c>
      <c r="J56" s="27"/>
      <c r="K56" s="36"/>
    </row>
    <row r="57" spans="1:11" ht="22.5">
      <c r="A57" s="56"/>
      <c r="B57" s="56"/>
      <c r="C57" s="56"/>
      <c r="D57" s="49"/>
      <c r="E57" s="58" t="s">
        <v>130</v>
      </c>
      <c r="F57" s="55"/>
      <c r="G57" s="48" t="s">
        <v>100</v>
      </c>
      <c r="H57" s="35"/>
      <c r="I57" s="13"/>
      <c r="J57" s="27"/>
      <c r="K57" s="36"/>
    </row>
    <row r="58" spans="1:11" ht="22.5">
      <c r="A58" s="56">
        <v>24</v>
      </c>
      <c r="B58" s="56" t="s">
        <v>21</v>
      </c>
      <c r="C58" s="56" t="s">
        <v>23</v>
      </c>
      <c r="D58" s="49">
        <v>766660431</v>
      </c>
      <c r="E58" s="65" t="s">
        <v>101</v>
      </c>
      <c r="F58" s="55" t="s">
        <v>27</v>
      </c>
      <c r="G58" s="26">
        <v>1</v>
      </c>
      <c r="H58" s="35">
        <v>0</v>
      </c>
      <c r="I58" s="13">
        <f>G58*H58</f>
        <v>0</v>
      </c>
      <c r="J58" s="27"/>
      <c r="K58" s="36"/>
    </row>
    <row r="59" spans="1:11" ht="12.75">
      <c r="A59" s="56"/>
      <c r="B59" s="56"/>
      <c r="C59" s="56"/>
      <c r="D59" s="49"/>
      <c r="E59" s="58" t="s">
        <v>144</v>
      </c>
      <c r="F59" s="55"/>
      <c r="G59" s="48">
        <v>1</v>
      </c>
      <c r="H59" s="35"/>
      <c r="I59" s="13"/>
      <c r="J59" s="27"/>
      <c r="K59" s="36"/>
    </row>
    <row r="60" spans="1:11" ht="12.75">
      <c r="A60" s="61">
        <v>25</v>
      </c>
      <c r="B60" s="61" t="s">
        <v>21</v>
      </c>
      <c r="C60" s="56"/>
      <c r="D60" s="62">
        <v>61140502</v>
      </c>
      <c r="E60" s="66" t="s">
        <v>44</v>
      </c>
      <c r="F60" s="61" t="s">
        <v>22</v>
      </c>
      <c r="G60" s="41">
        <v>4.4</v>
      </c>
      <c r="H60" s="40">
        <v>0</v>
      </c>
      <c r="I60" s="23">
        <f>G60*H60</f>
        <v>0</v>
      </c>
      <c r="J60" s="27"/>
      <c r="K60" s="36"/>
    </row>
    <row r="61" spans="1:11" ht="12.75">
      <c r="A61" s="61">
        <v>25</v>
      </c>
      <c r="B61" s="61" t="s">
        <v>21</v>
      </c>
      <c r="C61" s="56"/>
      <c r="D61" s="62">
        <v>61140502</v>
      </c>
      <c r="E61" s="66" t="s">
        <v>44</v>
      </c>
      <c r="F61" s="61" t="s">
        <v>22</v>
      </c>
      <c r="G61" s="41">
        <v>5.04</v>
      </c>
      <c r="H61" s="40">
        <v>0</v>
      </c>
      <c r="I61" s="23">
        <f>G61*H61</f>
        <v>0</v>
      </c>
      <c r="J61" s="27"/>
      <c r="K61" s="36"/>
    </row>
    <row r="62" spans="1:11" ht="12.75">
      <c r="A62" s="56">
        <v>24</v>
      </c>
      <c r="B62" s="56" t="s">
        <v>21</v>
      </c>
      <c r="C62" s="56" t="s">
        <v>23</v>
      </c>
      <c r="D62" s="49">
        <v>766671005</v>
      </c>
      <c r="E62" s="24" t="s">
        <v>125</v>
      </c>
      <c r="F62" s="55" t="s">
        <v>27</v>
      </c>
      <c r="G62" s="26">
        <v>7</v>
      </c>
      <c r="H62" s="35">
        <v>0</v>
      </c>
      <c r="I62" s="13">
        <f>G62*H62</f>
        <v>0</v>
      </c>
      <c r="J62" s="27"/>
      <c r="K62" s="36"/>
    </row>
    <row r="63" spans="1:11" ht="45">
      <c r="A63" s="56"/>
      <c r="B63" s="56"/>
      <c r="C63" s="56"/>
      <c r="D63" s="49"/>
      <c r="E63" s="58" t="s">
        <v>127</v>
      </c>
      <c r="F63" s="55"/>
      <c r="G63" s="48" t="s">
        <v>128</v>
      </c>
      <c r="H63" s="35"/>
      <c r="I63" s="13"/>
      <c r="J63" s="27"/>
      <c r="K63" s="36"/>
    </row>
    <row r="64" spans="1:11" ht="22.5">
      <c r="A64" s="61">
        <v>25</v>
      </c>
      <c r="B64" s="61" t="s">
        <v>21</v>
      </c>
      <c r="C64" s="56"/>
      <c r="D64" s="62">
        <v>61143320</v>
      </c>
      <c r="E64" s="43" t="s">
        <v>126</v>
      </c>
      <c r="F64" s="61" t="s">
        <v>27</v>
      </c>
      <c r="G64" s="41">
        <v>7</v>
      </c>
      <c r="H64" s="40">
        <v>0</v>
      </c>
      <c r="I64" s="23">
        <f>G64*H64</f>
        <v>0</v>
      </c>
      <c r="J64" s="27"/>
      <c r="K64" s="36"/>
    </row>
    <row r="65" spans="1:11" ht="12.75">
      <c r="A65" s="56">
        <v>21</v>
      </c>
      <c r="B65" s="56" t="s">
        <v>21</v>
      </c>
      <c r="C65" s="56" t="s">
        <v>23</v>
      </c>
      <c r="D65" s="49">
        <v>766694116</v>
      </c>
      <c r="E65" s="57" t="s">
        <v>129</v>
      </c>
      <c r="F65" s="55" t="s">
        <v>29</v>
      </c>
      <c r="G65" s="26">
        <v>33.5</v>
      </c>
      <c r="H65" s="35">
        <v>0</v>
      </c>
      <c r="I65" s="13">
        <f>G65*H65</f>
        <v>0</v>
      </c>
      <c r="J65" s="27"/>
      <c r="K65" s="36"/>
    </row>
    <row r="66" spans="1:11" ht="198.75" customHeight="1">
      <c r="A66" s="56"/>
      <c r="B66" s="56"/>
      <c r="C66" s="56"/>
      <c r="D66" s="49"/>
      <c r="E66" s="58" t="s">
        <v>163</v>
      </c>
      <c r="F66" s="55"/>
      <c r="G66" s="48" t="s">
        <v>164</v>
      </c>
      <c r="H66" s="35"/>
      <c r="I66" s="13"/>
      <c r="J66" s="27"/>
      <c r="K66" s="36"/>
    </row>
    <row r="67" spans="1:11" ht="12.75">
      <c r="A67" s="61">
        <v>22</v>
      </c>
      <c r="B67" s="61" t="s">
        <v>21</v>
      </c>
      <c r="C67" s="56"/>
      <c r="D67" s="62">
        <v>61140079</v>
      </c>
      <c r="E67" s="66" t="s">
        <v>41</v>
      </c>
      <c r="F67" s="61" t="s">
        <v>29</v>
      </c>
      <c r="G67" s="41">
        <v>33.5</v>
      </c>
      <c r="H67" s="40">
        <v>0</v>
      </c>
      <c r="I67" s="23">
        <f>G67*H67</f>
        <v>0</v>
      </c>
      <c r="J67" s="27"/>
      <c r="K67" s="36"/>
    </row>
    <row r="68" spans="1:11" ht="22.5">
      <c r="A68" s="56">
        <v>17</v>
      </c>
      <c r="B68" s="55" t="s">
        <v>46</v>
      </c>
      <c r="C68" s="56" t="s">
        <v>23</v>
      </c>
      <c r="D68" s="49">
        <v>998766102</v>
      </c>
      <c r="E68" s="65" t="s">
        <v>42</v>
      </c>
      <c r="F68" s="55" t="s">
        <v>30</v>
      </c>
      <c r="G68" s="26">
        <v>1.843</v>
      </c>
      <c r="H68" s="35">
        <v>0</v>
      </c>
      <c r="I68" s="13">
        <f>G68*H68</f>
        <v>0</v>
      </c>
      <c r="J68" s="27"/>
      <c r="K68" s="36"/>
    </row>
    <row r="69" spans="1:11" ht="22.5">
      <c r="A69" s="56">
        <v>17</v>
      </c>
      <c r="B69" s="56" t="s">
        <v>21</v>
      </c>
      <c r="C69" s="56" t="s">
        <v>23</v>
      </c>
      <c r="D69" s="49">
        <v>998766181</v>
      </c>
      <c r="E69" s="65" t="s">
        <v>45</v>
      </c>
      <c r="F69" s="55" t="s">
        <v>30</v>
      </c>
      <c r="G69" s="26">
        <v>1.843</v>
      </c>
      <c r="H69" s="35">
        <v>0</v>
      </c>
      <c r="I69" s="13">
        <f>G69*H69</f>
        <v>0</v>
      </c>
      <c r="J69" s="27"/>
      <c r="K69" s="36"/>
    </row>
    <row r="70" spans="1:9" ht="19.5" customHeight="1">
      <c r="A70" s="18"/>
      <c r="B70" s="6" t="s">
        <v>3</v>
      </c>
      <c r="C70" s="5"/>
      <c r="D70" s="60">
        <v>786</v>
      </c>
      <c r="E70" s="60" t="s">
        <v>297</v>
      </c>
      <c r="F70" s="37"/>
      <c r="G70" s="42"/>
      <c r="H70" s="37"/>
      <c r="I70" s="73">
        <f>SUM(I71:I81)</f>
        <v>0</v>
      </c>
    </row>
    <row r="71" spans="1:11" ht="23.25" customHeight="1">
      <c r="A71" s="12">
        <v>25</v>
      </c>
      <c r="B71" s="12" t="s">
        <v>21</v>
      </c>
      <c r="C71" s="12" t="s">
        <v>23</v>
      </c>
      <c r="D71" s="49">
        <v>786623111</v>
      </c>
      <c r="E71" s="25" t="s">
        <v>298</v>
      </c>
      <c r="F71" s="55" t="s">
        <v>27</v>
      </c>
      <c r="G71" s="26">
        <v>7</v>
      </c>
      <c r="H71" s="35">
        <v>0</v>
      </c>
      <c r="I71" s="35">
        <f>G71*H71</f>
        <v>0</v>
      </c>
      <c r="J71" s="36"/>
      <c r="K71" s="36"/>
    </row>
    <row r="72" spans="1:11" ht="22.5">
      <c r="A72" s="21">
        <v>25</v>
      </c>
      <c r="B72" s="21" t="s">
        <v>21</v>
      </c>
      <c r="C72" s="21" t="s">
        <v>23</v>
      </c>
      <c r="D72" s="62">
        <v>61140039</v>
      </c>
      <c r="E72" s="43" t="s">
        <v>299</v>
      </c>
      <c r="F72" s="61" t="s">
        <v>27</v>
      </c>
      <c r="G72" s="41">
        <v>7</v>
      </c>
      <c r="H72" s="40">
        <v>0</v>
      </c>
      <c r="I72" s="40">
        <f>G72*H72</f>
        <v>0</v>
      </c>
      <c r="J72" s="36"/>
      <c r="K72" s="36"/>
    </row>
    <row r="73" spans="1:11" ht="22.5">
      <c r="A73" s="12">
        <v>25</v>
      </c>
      <c r="B73" s="12" t="s">
        <v>21</v>
      </c>
      <c r="C73" s="12" t="s">
        <v>23</v>
      </c>
      <c r="D73" s="49">
        <v>786623011</v>
      </c>
      <c r="E73" s="25" t="s">
        <v>300</v>
      </c>
      <c r="F73" s="55" t="s">
        <v>27</v>
      </c>
      <c r="G73" s="26">
        <v>7</v>
      </c>
      <c r="H73" s="35">
        <v>0</v>
      </c>
      <c r="I73" s="35">
        <f>G73*H73</f>
        <v>0</v>
      </c>
      <c r="J73" s="36"/>
      <c r="K73" s="36"/>
    </row>
    <row r="74" spans="1:11" ht="22.5">
      <c r="A74" s="21">
        <v>25</v>
      </c>
      <c r="B74" s="21" t="s">
        <v>21</v>
      </c>
      <c r="C74" s="21" t="s">
        <v>23</v>
      </c>
      <c r="D74" s="62">
        <v>55342525</v>
      </c>
      <c r="E74" s="43" t="s">
        <v>303</v>
      </c>
      <c r="F74" s="61" t="s">
        <v>22</v>
      </c>
      <c r="G74" s="41">
        <v>30.06</v>
      </c>
      <c r="H74" s="40">
        <v>0</v>
      </c>
      <c r="I74" s="40">
        <f>G74*H74</f>
        <v>0</v>
      </c>
      <c r="J74" s="36"/>
      <c r="K74" s="36"/>
    </row>
    <row r="75" spans="1:11" ht="129" customHeight="1">
      <c r="A75" s="21"/>
      <c r="B75" s="21"/>
      <c r="C75" s="21"/>
      <c r="D75" s="62"/>
      <c r="E75" s="58" t="s">
        <v>308</v>
      </c>
      <c r="F75" s="55"/>
      <c r="G75" s="48" t="s">
        <v>307</v>
      </c>
      <c r="H75" s="40"/>
      <c r="I75" s="40"/>
      <c r="J75" s="36"/>
      <c r="K75" s="36"/>
    </row>
    <row r="76" spans="1:11" ht="22.5">
      <c r="A76" s="21">
        <v>25</v>
      </c>
      <c r="B76" s="21" t="s">
        <v>21</v>
      </c>
      <c r="C76" s="21" t="s">
        <v>23</v>
      </c>
      <c r="D76" s="62">
        <v>55342527</v>
      </c>
      <c r="E76" s="43" t="s">
        <v>304</v>
      </c>
      <c r="F76" s="61" t="s">
        <v>22</v>
      </c>
      <c r="G76" s="41">
        <v>11.64</v>
      </c>
      <c r="H76" s="40">
        <v>0</v>
      </c>
      <c r="I76" s="40">
        <f>G76*H76</f>
        <v>0</v>
      </c>
      <c r="J76" s="36"/>
      <c r="K76" s="36"/>
    </row>
    <row r="77" spans="1:11" ht="45">
      <c r="A77" s="21"/>
      <c r="B77" s="21"/>
      <c r="C77" s="21"/>
      <c r="D77" s="62"/>
      <c r="E77" s="58" t="s">
        <v>305</v>
      </c>
      <c r="F77" s="55"/>
      <c r="G77" s="48" t="s">
        <v>306</v>
      </c>
      <c r="H77" s="40"/>
      <c r="I77" s="40"/>
      <c r="J77" s="36"/>
      <c r="K77" s="36"/>
    </row>
    <row r="78" spans="1:11" ht="22.5">
      <c r="A78" s="12">
        <v>25</v>
      </c>
      <c r="B78" s="12" t="s">
        <v>21</v>
      </c>
      <c r="C78" s="12" t="s">
        <v>23</v>
      </c>
      <c r="D78" s="49">
        <v>786623039</v>
      </c>
      <c r="E78" s="25" t="s">
        <v>301</v>
      </c>
      <c r="F78" s="55" t="s">
        <v>27</v>
      </c>
      <c r="G78" s="42">
        <v>18</v>
      </c>
      <c r="H78" s="35">
        <v>0</v>
      </c>
      <c r="I78" s="35">
        <f>G78*H78</f>
        <v>0</v>
      </c>
      <c r="J78" s="36"/>
      <c r="K78" s="36"/>
    </row>
    <row r="79" spans="1:11" ht="12.75">
      <c r="A79" s="21">
        <v>25</v>
      </c>
      <c r="B79" s="21" t="s">
        <v>21</v>
      </c>
      <c r="C79" s="21" t="s">
        <v>23</v>
      </c>
      <c r="D79" s="62">
        <v>28376701</v>
      </c>
      <c r="E79" s="31" t="s">
        <v>309</v>
      </c>
      <c r="F79" s="61" t="s">
        <v>27</v>
      </c>
      <c r="G79" s="41">
        <v>18</v>
      </c>
      <c r="H79" s="40">
        <v>0</v>
      </c>
      <c r="I79" s="40">
        <f>G79*H79</f>
        <v>0</v>
      </c>
      <c r="J79" s="36"/>
      <c r="K79" s="36"/>
    </row>
    <row r="80" spans="1:11" ht="22.5">
      <c r="A80" s="12">
        <v>25</v>
      </c>
      <c r="B80" s="12" t="s">
        <v>21</v>
      </c>
      <c r="C80" s="12" t="s">
        <v>23</v>
      </c>
      <c r="D80" s="49">
        <v>786623041</v>
      </c>
      <c r="E80" s="25" t="s">
        <v>302</v>
      </c>
      <c r="F80" s="55" t="s">
        <v>27</v>
      </c>
      <c r="G80" s="26">
        <v>4</v>
      </c>
      <c r="H80" s="35">
        <v>0</v>
      </c>
      <c r="I80" s="35">
        <f>G80*H80</f>
        <v>0</v>
      </c>
      <c r="J80" s="36"/>
      <c r="K80" s="36"/>
    </row>
    <row r="81" spans="1:11" ht="12.75">
      <c r="A81" s="21">
        <v>25</v>
      </c>
      <c r="B81" s="21" t="s">
        <v>21</v>
      </c>
      <c r="C81" s="21" t="s">
        <v>23</v>
      </c>
      <c r="D81" s="62">
        <v>28376703</v>
      </c>
      <c r="E81" s="31" t="s">
        <v>310</v>
      </c>
      <c r="F81" s="61" t="s">
        <v>27</v>
      </c>
      <c r="G81" s="41">
        <v>4</v>
      </c>
      <c r="H81" s="40">
        <v>0</v>
      </c>
      <c r="I81" s="40">
        <f>G81*H81</f>
        <v>0</v>
      </c>
      <c r="J81" s="36"/>
      <c r="K81" s="36"/>
    </row>
    <row r="82" spans="1:11" ht="12.75">
      <c r="A82" s="21"/>
      <c r="B82" s="21"/>
      <c r="C82" s="21"/>
      <c r="D82" s="62"/>
      <c r="E82" s="43"/>
      <c r="F82" s="61"/>
      <c r="G82" s="41"/>
      <c r="H82" s="40"/>
      <c r="I82" s="40"/>
      <c r="J82" s="36"/>
      <c r="K82" s="36"/>
    </row>
    <row r="83" spans="5:11" ht="12.75">
      <c r="E83" s="28" t="s">
        <v>33</v>
      </c>
      <c r="F83" s="1"/>
      <c r="G83" s="1"/>
      <c r="H83" s="1"/>
      <c r="I83" s="29">
        <f>I13+I40</f>
        <v>0</v>
      </c>
      <c r="K83" s="36"/>
    </row>
    <row r="85" spans="1:9" ht="12.75">
      <c r="A85" s="18"/>
      <c r="B85" s="6"/>
      <c r="C85" s="5"/>
      <c r="D85" s="60"/>
      <c r="E85" s="60"/>
      <c r="F85" s="37"/>
      <c r="G85" s="42"/>
      <c r="H85" s="37"/>
      <c r="I85" s="73"/>
    </row>
    <row r="86" spans="1:11" ht="12.75">
      <c r="A86" s="12"/>
      <c r="B86" s="12"/>
      <c r="C86" s="12"/>
      <c r="D86" s="49"/>
      <c r="E86" s="65"/>
      <c r="F86" s="55"/>
      <c r="G86" s="26"/>
      <c r="H86" s="35"/>
      <c r="I86" s="35"/>
      <c r="J86" s="36"/>
      <c r="K86" s="36"/>
    </row>
    <row r="87" spans="1:11" ht="12.75">
      <c r="A87" s="12"/>
      <c r="B87" s="12"/>
      <c r="C87" s="12"/>
      <c r="D87" s="49"/>
      <c r="E87" s="58"/>
      <c r="F87" s="55"/>
      <c r="G87" s="48"/>
      <c r="H87" s="35"/>
      <c r="I87" s="35"/>
      <c r="J87" s="36"/>
      <c r="K87" s="36"/>
    </row>
  </sheetData>
  <sheetProtection/>
  <mergeCells count="1">
    <mergeCell ref="C9:D9"/>
  </mergeCells>
  <printOptions/>
  <pageMargins left="0.7" right="0.7" top="0.787401575" bottom="0.787401575" header="0.3" footer="0.3"/>
  <pageSetup horizontalDpi="300" verticalDpi="300" orientation="portrait" paperSize="9" scale="78" r:id="rId1"/>
  <rowBreaks count="1" manualBreakCount="1">
    <brk id="52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C9" sqref="C9:D9"/>
    </sheetView>
  </sheetViews>
  <sheetFormatPr defaultColWidth="9.140625" defaultRowHeight="12.75"/>
  <cols>
    <col min="1" max="1" width="5.57421875" style="0" customWidth="1"/>
    <col min="2" max="2" width="4.421875" style="0" customWidth="1"/>
    <col min="3" max="3" width="4.7109375" style="0" customWidth="1"/>
    <col min="4" max="4" width="12.7109375" style="0" customWidth="1"/>
    <col min="5" max="5" width="55.57421875" style="0" customWidth="1"/>
    <col min="6" max="6" width="4.7109375" style="0" customWidth="1"/>
    <col min="7" max="7" width="9.8515625" style="0" customWidth="1"/>
    <col min="8" max="8" width="10.57421875" style="0" customWidth="1"/>
    <col min="9" max="9" width="13.57421875" style="0" customWidth="1"/>
  </cols>
  <sheetData>
    <row r="1" spans="1:9" ht="18">
      <c r="A1" s="2" t="s">
        <v>12</v>
      </c>
      <c r="B1" s="9"/>
      <c r="C1" s="9"/>
      <c r="D1" s="9"/>
      <c r="E1" s="9"/>
      <c r="F1" s="9"/>
      <c r="G1" s="9"/>
      <c r="H1" s="9"/>
      <c r="I1" s="9"/>
    </row>
    <row r="2" spans="1:9" ht="12.75">
      <c r="A2" s="3" t="s">
        <v>5</v>
      </c>
      <c r="B2" s="4"/>
      <c r="C2" s="17" t="s">
        <v>67</v>
      </c>
      <c r="D2" s="4"/>
      <c r="E2" s="4"/>
      <c r="F2" s="4"/>
      <c r="G2" s="4"/>
      <c r="H2" s="4"/>
      <c r="I2" s="4"/>
    </row>
    <row r="3" spans="1:9" ht="12.75">
      <c r="A3" s="3" t="s">
        <v>6</v>
      </c>
      <c r="B3" s="4"/>
      <c r="C3" s="17"/>
      <c r="D3" s="4"/>
      <c r="E3" s="4"/>
      <c r="F3" s="4"/>
      <c r="G3" s="4"/>
      <c r="H3" s="4"/>
      <c r="I3" s="4"/>
    </row>
    <row r="4" spans="1:9" ht="12.75">
      <c r="A4" s="3" t="s">
        <v>7</v>
      </c>
      <c r="B4" s="4"/>
      <c r="C4" s="17" t="s">
        <v>94</v>
      </c>
      <c r="D4" s="4"/>
      <c r="E4" s="4"/>
      <c r="F4" s="4"/>
      <c r="G4" s="4"/>
      <c r="H4" s="4"/>
      <c r="I4" s="4"/>
    </row>
    <row r="5" spans="1:9" ht="12.75">
      <c r="A5" s="4" t="s">
        <v>13</v>
      </c>
      <c r="B5" s="4"/>
      <c r="C5" s="4" t="str">
        <f>'[1]Krycí list'!P5</f>
        <v> </v>
      </c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17" t="s">
        <v>25</v>
      </c>
      <c r="B7" s="4"/>
      <c r="C7" s="17"/>
      <c r="D7" s="4"/>
      <c r="E7" s="4"/>
      <c r="F7" s="4"/>
      <c r="G7" s="4"/>
      <c r="H7" s="4"/>
      <c r="I7" s="4"/>
    </row>
    <row r="8" spans="1:9" ht="12.75">
      <c r="A8" s="4" t="s">
        <v>8</v>
      </c>
      <c r="B8" s="4"/>
      <c r="C8" s="17"/>
      <c r="D8" s="4"/>
      <c r="E8" s="4"/>
      <c r="F8" s="4"/>
      <c r="G8" s="4"/>
      <c r="H8" s="4"/>
      <c r="I8" s="4"/>
    </row>
    <row r="9" spans="1:9" ht="12.75">
      <c r="A9" s="4" t="s">
        <v>9</v>
      </c>
      <c r="B9" s="4"/>
      <c r="C9" s="132"/>
      <c r="D9" s="132"/>
      <c r="E9" s="4"/>
      <c r="F9" s="4"/>
      <c r="G9" s="4"/>
      <c r="H9" s="4"/>
      <c r="I9" s="4"/>
    </row>
    <row r="10" spans="1:9" ht="12.75">
      <c r="A10" s="9"/>
      <c r="B10" s="9"/>
      <c r="C10" s="9"/>
      <c r="D10" s="9"/>
      <c r="E10" s="9"/>
      <c r="F10" s="9"/>
      <c r="G10" s="9"/>
      <c r="H10" s="9"/>
      <c r="I10" s="9"/>
    </row>
    <row r="11" spans="1:9" ht="22.5">
      <c r="A11" s="15" t="s">
        <v>14</v>
      </c>
      <c r="B11" s="15" t="s">
        <v>15</v>
      </c>
      <c r="C11" s="15" t="s">
        <v>16</v>
      </c>
      <c r="D11" s="15" t="s">
        <v>17</v>
      </c>
      <c r="E11" s="15" t="s">
        <v>10</v>
      </c>
      <c r="F11" s="15" t="s">
        <v>18</v>
      </c>
      <c r="G11" s="15" t="s">
        <v>19</v>
      </c>
      <c r="H11" s="15" t="s">
        <v>20</v>
      </c>
      <c r="I11" s="15" t="s">
        <v>11</v>
      </c>
    </row>
    <row r="12" spans="1:9" ht="12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</row>
    <row r="13" spans="1:9" ht="20.25" customHeight="1">
      <c r="A13" s="10"/>
      <c r="B13" s="11" t="s">
        <v>3</v>
      </c>
      <c r="C13" s="10"/>
      <c r="D13" s="10" t="s">
        <v>1</v>
      </c>
      <c r="E13" s="10" t="s">
        <v>47</v>
      </c>
      <c r="F13" s="10"/>
      <c r="G13" s="10"/>
      <c r="H13" s="10"/>
      <c r="I13" s="34">
        <f>I14+I48+I55</f>
        <v>0</v>
      </c>
    </row>
    <row r="14" spans="1:9" ht="19.5" customHeight="1">
      <c r="A14" s="5"/>
      <c r="B14" s="6" t="s">
        <v>3</v>
      </c>
      <c r="C14" s="5"/>
      <c r="D14" s="60">
        <v>62</v>
      </c>
      <c r="E14" s="60" t="s">
        <v>48</v>
      </c>
      <c r="F14" s="37"/>
      <c r="G14" s="37"/>
      <c r="H14" s="37"/>
      <c r="I14" s="73">
        <f>SUM(I15:I47)</f>
        <v>0</v>
      </c>
    </row>
    <row r="15" spans="1:9" ht="12.75" customHeight="1">
      <c r="A15" s="18">
        <v>1</v>
      </c>
      <c r="B15" s="18" t="s">
        <v>21</v>
      </c>
      <c r="C15" s="18" t="s">
        <v>23</v>
      </c>
      <c r="D15" s="47">
        <v>622335202</v>
      </c>
      <c r="E15" s="25" t="s">
        <v>143</v>
      </c>
      <c r="F15" s="55" t="s">
        <v>22</v>
      </c>
      <c r="G15" s="42">
        <v>133.046</v>
      </c>
      <c r="H15" s="38">
        <v>0</v>
      </c>
      <c r="I15" s="38">
        <f>G15*H15</f>
        <v>0</v>
      </c>
    </row>
    <row r="16" spans="1:9" ht="16.5" customHeight="1">
      <c r="A16" s="18"/>
      <c r="B16" s="18"/>
      <c r="C16" s="18"/>
      <c r="D16" s="47"/>
      <c r="E16" s="25" t="s">
        <v>250</v>
      </c>
      <c r="F16" s="55"/>
      <c r="G16" s="42"/>
      <c r="H16" s="38"/>
      <c r="I16" s="38"/>
    </row>
    <row r="17" spans="1:9" ht="24.75" customHeight="1">
      <c r="A17" s="18">
        <v>1</v>
      </c>
      <c r="B17" s="18" t="s">
        <v>21</v>
      </c>
      <c r="C17" s="18" t="s">
        <v>23</v>
      </c>
      <c r="D17" s="47">
        <v>622211021</v>
      </c>
      <c r="E17" s="65" t="s">
        <v>73</v>
      </c>
      <c r="F17" s="55" t="s">
        <v>22</v>
      </c>
      <c r="G17" s="42">
        <v>58.15</v>
      </c>
      <c r="H17" s="38">
        <v>0</v>
      </c>
      <c r="I17" s="38">
        <f>G17*H17</f>
        <v>0</v>
      </c>
    </row>
    <row r="18" spans="1:9" ht="99.75" customHeight="1">
      <c r="A18" s="18"/>
      <c r="B18" s="18"/>
      <c r="C18" s="18"/>
      <c r="D18" s="47"/>
      <c r="E18" s="68" t="s">
        <v>74</v>
      </c>
      <c r="F18" s="55"/>
      <c r="G18" s="48" t="s">
        <v>75</v>
      </c>
      <c r="H18" s="38"/>
      <c r="I18" s="38"/>
    </row>
    <row r="19" spans="1:9" ht="22.5">
      <c r="A19" s="18">
        <v>2</v>
      </c>
      <c r="B19" s="18" t="s">
        <v>21</v>
      </c>
      <c r="C19" s="18" t="s">
        <v>23</v>
      </c>
      <c r="D19" s="47">
        <v>622211031</v>
      </c>
      <c r="E19" s="68" t="s">
        <v>49</v>
      </c>
      <c r="F19" s="55" t="s">
        <v>22</v>
      </c>
      <c r="G19" s="42">
        <v>385.339</v>
      </c>
      <c r="H19" s="38">
        <v>0</v>
      </c>
      <c r="I19" s="38">
        <f>G19*H19</f>
        <v>0</v>
      </c>
    </row>
    <row r="20" spans="1:9" ht="156" customHeight="1">
      <c r="A20" s="18"/>
      <c r="B20" s="18"/>
      <c r="C20" s="18"/>
      <c r="D20" s="47"/>
      <c r="E20" s="68" t="s">
        <v>251</v>
      </c>
      <c r="F20" s="55"/>
      <c r="G20" s="48" t="s">
        <v>252</v>
      </c>
      <c r="H20" s="38"/>
      <c r="I20" s="38"/>
    </row>
    <row r="21" spans="1:9" ht="15" customHeight="1">
      <c r="A21" s="18">
        <v>3</v>
      </c>
      <c r="B21" s="18" t="s">
        <v>21</v>
      </c>
      <c r="C21" s="18" t="s">
        <v>23</v>
      </c>
      <c r="D21" s="47">
        <v>622142001</v>
      </c>
      <c r="E21" s="65" t="s">
        <v>77</v>
      </c>
      <c r="F21" s="55" t="s">
        <v>22</v>
      </c>
      <c r="G21" s="42">
        <v>39.346</v>
      </c>
      <c r="H21" s="38">
        <v>0</v>
      </c>
      <c r="I21" s="38">
        <f>G21*H21</f>
        <v>0</v>
      </c>
    </row>
    <row r="22" spans="1:9" ht="71.25" customHeight="1">
      <c r="A22" s="18"/>
      <c r="B22" s="18"/>
      <c r="C22" s="18"/>
      <c r="D22" s="47"/>
      <c r="E22" s="75" t="s">
        <v>253</v>
      </c>
      <c r="F22" s="55"/>
      <c r="G22" s="48" t="s">
        <v>78</v>
      </c>
      <c r="H22" s="38"/>
      <c r="I22" s="38"/>
    </row>
    <row r="23" spans="1:9" ht="22.5">
      <c r="A23" s="18">
        <v>4</v>
      </c>
      <c r="B23" s="18" t="s">
        <v>21</v>
      </c>
      <c r="C23" s="18" t="s">
        <v>23</v>
      </c>
      <c r="D23" s="47">
        <v>622251101</v>
      </c>
      <c r="E23" s="68" t="s">
        <v>50</v>
      </c>
      <c r="F23" s="55" t="s">
        <v>22</v>
      </c>
      <c r="G23" s="42">
        <v>385.339</v>
      </c>
      <c r="H23" s="38">
        <v>0</v>
      </c>
      <c r="I23" s="38">
        <f>G23*H23</f>
        <v>0</v>
      </c>
    </row>
    <row r="24" spans="1:9" ht="12.75">
      <c r="A24" s="21">
        <v>5</v>
      </c>
      <c r="B24" s="21" t="s">
        <v>21</v>
      </c>
      <c r="C24" s="21" t="s">
        <v>23</v>
      </c>
      <c r="D24" s="62">
        <v>28376018</v>
      </c>
      <c r="E24" s="66" t="s">
        <v>76</v>
      </c>
      <c r="F24" s="61" t="s">
        <v>22</v>
      </c>
      <c r="G24" s="41">
        <v>61.057</v>
      </c>
      <c r="H24" s="40">
        <v>0</v>
      </c>
      <c r="I24" s="40">
        <f>G24*H24</f>
        <v>0</v>
      </c>
    </row>
    <row r="25" spans="1:9" ht="12.75">
      <c r="A25" s="21">
        <v>6</v>
      </c>
      <c r="B25" s="21" t="s">
        <v>21</v>
      </c>
      <c r="C25" s="21" t="s">
        <v>23</v>
      </c>
      <c r="D25" s="62">
        <v>28375952</v>
      </c>
      <c r="E25" s="66" t="s">
        <v>72</v>
      </c>
      <c r="F25" s="61" t="s">
        <v>22</v>
      </c>
      <c r="G25" s="41">
        <v>404.606</v>
      </c>
      <c r="H25" s="40">
        <v>0</v>
      </c>
      <c r="I25" s="40">
        <f>G25*H25</f>
        <v>0</v>
      </c>
    </row>
    <row r="26" spans="1:9" ht="12.75">
      <c r="A26" s="18">
        <v>7</v>
      </c>
      <c r="B26" s="18" t="s">
        <v>21</v>
      </c>
      <c r="C26" s="18" t="s">
        <v>23</v>
      </c>
      <c r="D26" s="47">
        <v>622252001</v>
      </c>
      <c r="E26" s="57" t="s">
        <v>81</v>
      </c>
      <c r="F26" s="55" t="s">
        <v>29</v>
      </c>
      <c r="G26" s="42">
        <v>63.1</v>
      </c>
      <c r="H26" s="52">
        <v>0</v>
      </c>
      <c r="I26" s="38">
        <f>G26*H26</f>
        <v>0</v>
      </c>
    </row>
    <row r="27" spans="1:9" ht="94.5" customHeight="1">
      <c r="A27" s="18"/>
      <c r="B27" s="18"/>
      <c r="C27" s="18"/>
      <c r="D27" s="47"/>
      <c r="E27" s="68" t="s">
        <v>82</v>
      </c>
      <c r="F27" s="55"/>
      <c r="G27" s="48" t="s">
        <v>83</v>
      </c>
      <c r="H27" s="52"/>
      <c r="I27" s="38"/>
    </row>
    <row r="28" spans="1:9" ht="12.75">
      <c r="A28" s="21">
        <v>8</v>
      </c>
      <c r="B28" s="21"/>
      <c r="C28" s="21"/>
      <c r="D28" s="62">
        <v>59051638</v>
      </c>
      <c r="E28" s="66" t="s">
        <v>84</v>
      </c>
      <c r="F28" s="61" t="s">
        <v>29</v>
      </c>
      <c r="G28" s="41">
        <v>66.255</v>
      </c>
      <c r="H28" s="71">
        <v>0</v>
      </c>
      <c r="I28" s="40">
        <f>G28*H28</f>
        <v>0</v>
      </c>
    </row>
    <row r="29" spans="1:9" ht="12.75">
      <c r="A29" s="18">
        <v>9</v>
      </c>
      <c r="B29" s="18" t="s">
        <v>21</v>
      </c>
      <c r="C29" s="18" t="s">
        <v>23</v>
      </c>
      <c r="D29" s="47">
        <v>622252002</v>
      </c>
      <c r="E29" s="68" t="s">
        <v>52</v>
      </c>
      <c r="F29" s="55" t="s">
        <v>29</v>
      </c>
      <c r="G29" s="42">
        <v>362.7</v>
      </c>
      <c r="H29" s="52">
        <v>0</v>
      </c>
      <c r="I29" s="38">
        <f>G29*H29</f>
        <v>0</v>
      </c>
    </row>
    <row r="30" spans="1:9" ht="22.5">
      <c r="A30" s="21">
        <v>10</v>
      </c>
      <c r="B30" s="21"/>
      <c r="C30" s="21"/>
      <c r="D30" s="62">
        <v>59051476</v>
      </c>
      <c r="E30" s="69" t="s">
        <v>53</v>
      </c>
      <c r="F30" s="61" t="s">
        <v>29</v>
      </c>
      <c r="G30" s="41">
        <v>131.2</v>
      </c>
      <c r="H30" s="71">
        <v>0</v>
      </c>
      <c r="I30" s="40">
        <f>G30*H30</f>
        <v>0</v>
      </c>
    </row>
    <row r="31" spans="1:9" ht="45">
      <c r="A31" s="18"/>
      <c r="B31" s="18"/>
      <c r="C31" s="18"/>
      <c r="D31" s="53"/>
      <c r="E31" s="75" t="s">
        <v>254</v>
      </c>
      <c r="F31" s="76" t="s">
        <v>29</v>
      </c>
      <c r="G31" s="48" t="s">
        <v>80</v>
      </c>
      <c r="H31" s="54"/>
      <c r="I31" s="40"/>
    </row>
    <row r="32" spans="1:9" ht="22.5">
      <c r="A32" s="21">
        <v>11</v>
      </c>
      <c r="B32" s="21"/>
      <c r="C32" s="21"/>
      <c r="D32" s="62">
        <v>59051486</v>
      </c>
      <c r="E32" s="69" t="s">
        <v>54</v>
      </c>
      <c r="F32" s="61" t="s">
        <v>29</v>
      </c>
      <c r="G32" s="41">
        <v>147.5</v>
      </c>
      <c r="H32" s="71">
        <v>0</v>
      </c>
      <c r="I32" s="40">
        <f>G32*H32</f>
        <v>0</v>
      </c>
    </row>
    <row r="33" spans="1:9" ht="67.5" customHeight="1">
      <c r="A33" s="18"/>
      <c r="B33" s="18"/>
      <c r="C33" s="18"/>
      <c r="D33" s="53"/>
      <c r="E33" s="75" t="s">
        <v>255</v>
      </c>
      <c r="F33" s="77"/>
      <c r="G33" s="48" t="s">
        <v>85</v>
      </c>
      <c r="H33" s="54"/>
      <c r="I33" s="40"/>
    </row>
    <row r="34" spans="1:9" ht="22.5">
      <c r="A34" s="21">
        <v>12</v>
      </c>
      <c r="B34" s="21"/>
      <c r="C34" s="21"/>
      <c r="D34" s="62">
        <v>59051510</v>
      </c>
      <c r="E34" s="69" t="s">
        <v>55</v>
      </c>
      <c r="F34" s="61" t="s">
        <v>29</v>
      </c>
      <c r="G34" s="41">
        <v>42</v>
      </c>
      <c r="H34" s="71">
        <v>0</v>
      </c>
      <c r="I34" s="40">
        <f>G34*H34</f>
        <v>0</v>
      </c>
    </row>
    <row r="35" spans="1:9" ht="45">
      <c r="A35" s="18"/>
      <c r="B35" s="18"/>
      <c r="C35" s="18"/>
      <c r="D35" s="53"/>
      <c r="E35" s="75" t="s">
        <v>256</v>
      </c>
      <c r="F35" s="55" t="s">
        <v>29</v>
      </c>
      <c r="G35" s="48" t="s">
        <v>79</v>
      </c>
      <c r="H35" s="54"/>
      <c r="I35" s="40"/>
    </row>
    <row r="36" spans="1:9" ht="22.5">
      <c r="A36" s="21">
        <v>13</v>
      </c>
      <c r="B36" s="21"/>
      <c r="C36" s="21"/>
      <c r="D36" s="62">
        <v>59051512</v>
      </c>
      <c r="E36" s="69" t="s">
        <v>56</v>
      </c>
      <c r="F36" s="61" t="s">
        <v>29</v>
      </c>
      <c r="G36" s="41">
        <v>42</v>
      </c>
      <c r="H36" s="71">
        <v>0</v>
      </c>
      <c r="I36" s="40">
        <f>G36*H36</f>
        <v>0</v>
      </c>
    </row>
    <row r="37" spans="1:9" ht="45">
      <c r="A37" s="18"/>
      <c r="B37" s="18"/>
      <c r="C37" s="18"/>
      <c r="D37" s="53"/>
      <c r="E37" s="75" t="s">
        <v>256</v>
      </c>
      <c r="F37" s="55" t="s">
        <v>29</v>
      </c>
      <c r="G37" s="48" t="s">
        <v>79</v>
      </c>
      <c r="H37" s="54"/>
      <c r="I37" s="40"/>
    </row>
    <row r="38" spans="1:9" ht="12.75">
      <c r="A38" s="18">
        <v>14</v>
      </c>
      <c r="B38" s="18" t="s">
        <v>21</v>
      </c>
      <c r="C38" s="18" t="s">
        <v>23</v>
      </c>
      <c r="D38" s="47">
        <v>622131121</v>
      </c>
      <c r="E38" s="68" t="s">
        <v>51</v>
      </c>
      <c r="F38" s="55" t="s">
        <v>22</v>
      </c>
      <c r="G38" s="42">
        <v>457.369</v>
      </c>
      <c r="H38" s="52">
        <v>0</v>
      </c>
      <c r="I38" s="38">
        <f>G38*H38</f>
        <v>0</v>
      </c>
    </row>
    <row r="39" spans="1:9" ht="57.75" customHeight="1">
      <c r="A39" s="18"/>
      <c r="B39" s="18"/>
      <c r="C39" s="18"/>
      <c r="D39" s="47"/>
      <c r="E39" s="68" t="s">
        <v>88</v>
      </c>
      <c r="F39" s="55"/>
      <c r="G39" s="48" t="s">
        <v>257</v>
      </c>
      <c r="H39" s="52"/>
      <c r="I39" s="38"/>
    </row>
    <row r="40" spans="1:9" ht="14.25" customHeight="1">
      <c r="A40" s="18">
        <v>15</v>
      </c>
      <c r="B40" s="18" t="s">
        <v>21</v>
      </c>
      <c r="C40" s="18" t="s">
        <v>23</v>
      </c>
      <c r="D40" s="47">
        <v>622151011</v>
      </c>
      <c r="E40" s="57" t="s">
        <v>86</v>
      </c>
      <c r="F40" s="55" t="s">
        <v>22</v>
      </c>
      <c r="G40" s="42">
        <v>418.611</v>
      </c>
      <c r="H40" s="52">
        <v>0</v>
      </c>
      <c r="I40" s="38">
        <f>G40*H40</f>
        <v>0</v>
      </c>
    </row>
    <row r="41" spans="1:9" ht="215.25" customHeight="1">
      <c r="A41" s="18"/>
      <c r="B41" s="18"/>
      <c r="C41" s="18"/>
      <c r="D41" s="47"/>
      <c r="E41" s="68" t="s">
        <v>258</v>
      </c>
      <c r="F41" s="55"/>
      <c r="G41" s="48" t="s">
        <v>259</v>
      </c>
      <c r="H41" s="52"/>
      <c r="I41" s="38"/>
    </row>
    <row r="42" spans="1:9" ht="12.75">
      <c r="A42" s="18">
        <v>16</v>
      </c>
      <c r="B42" s="18" t="s">
        <v>21</v>
      </c>
      <c r="C42" s="18" t="s">
        <v>23</v>
      </c>
      <c r="D42" s="47">
        <v>622521012</v>
      </c>
      <c r="E42" s="57" t="s">
        <v>87</v>
      </c>
      <c r="F42" s="55" t="s">
        <v>22</v>
      </c>
      <c r="G42" s="42">
        <v>418.611</v>
      </c>
      <c r="H42" s="52">
        <v>0</v>
      </c>
      <c r="I42" s="38">
        <f>G42*H42</f>
        <v>0</v>
      </c>
    </row>
    <row r="43" spans="1:9" ht="12.75">
      <c r="A43" s="18"/>
      <c r="B43" s="18"/>
      <c r="C43" s="18"/>
      <c r="D43" s="53"/>
      <c r="E43" s="78" t="s">
        <v>89</v>
      </c>
      <c r="F43" s="55"/>
      <c r="G43" s="48"/>
      <c r="H43" s="54"/>
      <c r="I43" s="40"/>
    </row>
    <row r="44" spans="1:9" ht="12.75">
      <c r="A44" s="18">
        <v>17</v>
      </c>
      <c r="B44" s="18" t="s">
        <v>21</v>
      </c>
      <c r="C44" s="18" t="s">
        <v>23</v>
      </c>
      <c r="D44" s="47">
        <v>629991011</v>
      </c>
      <c r="E44" s="68" t="s">
        <v>57</v>
      </c>
      <c r="F44" s="55" t="s">
        <v>22</v>
      </c>
      <c r="G44" s="42">
        <v>58.48</v>
      </c>
      <c r="H44" s="52">
        <v>0</v>
      </c>
      <c r="I44" s="38">
        <f>G44*H44</f>
        <v>0</v>
      </c>
    </row>
    <row r="45" spans="1:9" ht="104.25" customHeight="1">
      <c r="A45" s="18"/>
      <c r="B45" s="18"/>
      <c r="C45" s="18"/>
      <c r="D45" s="47"/>
      <c r="E45" s="68" t="s">
        <v>260</v>
      </c>
      <c r="F45" s="55"/>
      <c r="G45" s="48" t="s">
        <v>261</v>
      </c>
      <c r="H45" s="52"/>
      <c r="I45" s="38"/>
    </row>
    <row r="46" spans="1:9" ht="12.75">
      <c r="A46" s="18">
        <v>18</v>
      </c>
      <c r="B46" s="18" t="s">
        <v>21</v>
      </c>
      <c r="C46" s="18" t="s">
        <v>23</v>
      </c>
      <c r="D46" s="47">
        <v>629995101</v>
      </c>
      <c r="E46" s="68" t="s">
        <v>58</v>
      </c>
      <c r="F46" s="55" t="s">
        <v>22</v>
      </c>
      <c r="G46" s="42">
        <v>457.369</v>
      </c>
      <c r="H46" s="52">
        <v>0</v>
      </c>
      <c r="I46" s="38">
        <f>G46*H46</f>
        <v>0</v>
      </c>
    </row>
    <row r="47" spans="1:9" ht="264.75" customHeight="1">
      <c r="A47" s="18"/>
      <c r="B47" s="18"/>
      <c r="C47" s="18"/>
      <c r="D47" s="47"/>
      <c r="E47" s="68" t="s">
        <v>262</v>
      </c>
      <c r="F47" s="55"/>
      <c r="G47" s="48" t="s">
        <v>263</v>
      </c>
      <c r="H47" s="52"/>
      <c r="I47" s="38"/>
    </row>
    <row r="48" spans="1:9" ht="19.5" customHeight="1">
      <c r="A48" s="18"/>
      <c r="B48" s="6" t="s">
        <v>3</v>
      </c>
      <c r="C48" s="5"/>
      <c r="D48" s="60">
        <v>94</v>
      </c>
      <c r="E48" s="60" t="s">
        <v>35</v>
      </c>
      <c r="F48" s="37"/>
      <c r="G48" s="42"/>
      <c r="H48" s="37"/>
      <c r="I48" s="73">
        <f>SUM(I49:I54)</f>
        <v>0</v>
      </c>
    </row>
    <row r="49" spans="1:9" ht="22.5">
      <c r="A49" s="18">
        <v>19</v>
      </c>
      <c r="B49" s="18" t="s">
        <v>21</v>
      </c>
      <c r="C49" s="18" t="s">
        <v>23</v>
      </c>
      <c r="D49" s="47">
        <v>941111121</v>
      </c>
      <c r="E49" s="68" t="s">
        <v>59</v>
      </c>
      <c r="F49" s="55" t="s">
        <v>22</v>
      </c>
      <c r="G49" s="42">
        <v>588.407</v>
      </c>
      <c r="H49" s="52">
        <v>0</v>
      </c>
      <c r="I49" s="38">
        <f>G49*H49</f>
        <v>0</v>
      </c>
    </row>
    <row r="50" spans="1:9" ht="54" customHeight="1">
      <c r="A50" s="18"/>
      <c r="B50" s="18"/>
      <c r="C50" s="18"/>
      <c r="D50" s="47"/>
      <c r="E50" s="79" t="s">
        <v>69</v>
      </c>
      <c r="F50" s="55"/>
      <c r="G50" s="48" t="s">
        <v>70</v>
      </c>
      <c r="H50" s="52"/>
      <c r="I50" s="38"/>
    </row>
    <row r="51" spans="1:9" ht="22.5">
      <c r="A51" s="18">
        <v>20</v>
      </c>
      <c r="B51" s="18" t="s">
        <v>21</v>
      </c>
      <c r="C51" s="18" t="s">
        <v>23</v>
      </c>
      <c r="D51" s="47">
        <v>941111821</v>
      </c>
      <c r="E51" s="68" t="s">
        <v>60</v>
      </c>
      <c r="F51" s="55" t="s">
        <v>22</v>
      </c>
      <c r="G51" s="42">
        <v>588.407</v>
      </c>
      <c r="H51" s="52">
        <v>0</v>
      </c>
      <c r="I51" s="38">
        <f>G51*H51</f>
        <v>0</v>
      </c>
    </row>
    <row r="52" spans="1:9" ht="22.5">
      <c r="A52" s="18">
        <v>21</v>
      </c>
      <c r="B52" s="18" t="s">
        <v>21</v>
      </c>
      <c r="C52" s="18" t="s">
        <v>23</v>
      </c>
      <c r="D52" s="47">
        <v>941111221</v>
      </c>
      <c r="E52" s="68" t="s">
        <v>61</v>
      </c>
      <c r="F52" s="55" t="s">
        <v>22</v>
      </c>
      <c r="G52" s="48">
        <v>17652</v>
      </c>
      <c r="H52" s="52">
        <v>0</v>
      </c>
      <c r="I52" s="38">
        <f>G52*H52</f>
        <v>0</v>
      </c>
    </row>
    <row r="53" spans="1:9" ht="12.75">
      <c r="A53" s="18">
        <v>22</v>
      </c>
      <c r="B53" s="18" t="s">
        <v>21</v>
      </c>
      <c r="C53" s="18" t="s">
        <v>23</v>
      </c>
      <c r="D53" s="47" t="s">
        <v>62</v>
      </c>
      <c r="E53" s="68" t="s">
        <v>63</v>
      </c>
      <c r="F53" s="55" t="s">
        <v>22</v>
      </c>
      <c r="G53" s="42">
        <v>588.407</v>
      </c>
      <c r="H53" s="52">
        <v>0</v>
      </c>
      <c r="I53" s="38">
        <f>G53*H53</f>
        <v>0</v>
      </c>
    </row>
    <row r="54" spans="1:9" ht="12.75">
      <c r="A54" s="18">
        <v>23</v>
      </c>
      <c r="B54" s="18" t="s">
        <v>21</v>
      </c>
      <c r="C54" s="18" t="s">
        <v>23</v>
      </c>
      <c r="D54" s="47" t="s">
        <v>64</v>
      </c>
      <c r="E54" s="68" t="s">
        <v>65</v>
      </c>
      <c r="F54" s="55" t="s">
        <v>31</v>
      </c>
      <c r="G54" s="42">
        <v>1</v>
      </c>
      <c r="H54" s="52">
        <v>0</v>
      </c>
      <c r="I54" s="38">
        <f>G54*H54</f>
        <v>0</v>
      </c>
    </row>
    <row r="55" spans="1:9" ht="19.5" customHeight="1">
      <c r="A55" s="18"/>
      <c r="B55" s="6" t="s">
        <v>3</v>
      </c>
      <c r="C55" s="5"/>
      <c r="D55" s="60">
        <v>98</v>
      </c>
      <c r="E55" s="60" t="s">
        <v>36</v>
      </c>
      <c r="F55" s="37"/>
      <c r="G55" s="42"/>
      <c r="H55" s="37"/>
      <c r="I55" s="73">
        <f>SUM(I56)</f>
        <v>0</v>
      </c>
    </row>
    <row r="56" spans="1:9" ht="12.75">
      <c r="A56" s="18">
        <v>24</v>
      </c>
      <c r="B56" s="18" t="s">
        <v>21</v>
      </c>
      <c r="C56" s="18" t="s">
        <v>23</v>
      </c>
      <c r="D56" s="47">
        <v>998018001</v>
      </c>
      <c r="E56" s="57" t="s">
        <v>122</v>
      </c>
      <c r="F56" s="55" t="s">
        <v>30</v>
      </c>
      <c r="G56" s="42">
        <v>7.09</v>
      </c>
      <c r="H56" s="52">
        <v>0</v>
      </c>
      <c r="I56" s="38">
        <f>G56*H56</f>
        <v>0</v>
      </c>
    </row>
    <row r="57" spans="1:9" ht="20.25" customHeight="1">
      <c r="A57" s="32"/>
      <c r="B57" s="33" t="s">
        <v>3</v>
      </c>
      <c r="C57" s="32"/>
      <c r="D57" s="39" t="s">
        <v>2</v>
      </c>
      <c r="E57" s="39" t="s">
        <v>66</v>
      </c>
      <c r="F57" s="39"/>
      <c r="G57" s="37"/>
      <c r="H57" s="39"/>
      <c r="I57" s="74">
        <f>I58</f>
        <v>0</v>
      </c>
    </row>
    <row r="58" spans="1:9" ht="19.5" customHeight="1">
      <c r="A58" s="18"/>
      <c r="B58" s="6" t="s">
        <v>3</v>
      </c>
      <c r="C58" s="5"/>
      <c r="D58" s="60">
        <v>781</v>
      </c>
      <c r="E58" s="60" t="s">
        <v>90</v>
      </c>
      <c r="F58" s="37"/>
      <c r="G58" s="42">
        <v>0.97</v>
      </c>
      <c r="H58" s="37"/>
      <c r="I58" s="73">
        <f>SUM(I59:I62)</f>
        <v>0</v>
      </c>
    </row>
    <row r="59" spans="1:11" ht="22.5">
      <c r="A59" s="18">
        <v>31</v>
      </c>
      <c r="B59" s="18" t="s">
        <v>21</v>
      </c>
      <c r="C59" s="18" t="s">
        <v>23</v>
      </c>
      <c r="D59" s="47">
        <v>781734112</v>
      </c>
      <c r="E59" s="65" t="s">
        <v>91</v>
      </c>
      <c r="F59" s="55" t="s">
        <v>22</v>
      </c>
      <c r="G59" s="42">
        <v>58.15</v>
      </c>
      <c r="H59" s="38">
        <v>0</v>
      </c>
      <c r="I59" s="38">
        <f>G59*H59</f>
        <v>0</v>
      </c>
      <c r="J59" s="36"/>
      <c r="K59" s="36"/>
    </row>
    <row r="60" spans="1:11" ht="12.75">
      <c r="A60" s="18"/>
      <c r="B60" s="18"/>
      <c r="C60" s="18"/>
      <c r="D60" s="47"/>
      <c r="E60" s="58" t="s">
        <v>93</v>
      </c>
      <c r="F60" s="55"/>
      <c r="G60" s="42"/>
      <c r="H60" s="38"/>
      <c r="I60" s="38"/>
      <c r="J60" s="36"/>
      <c r="K60" s="36"/>
    </row>
    <row r="61" spans="1:11" ht="14.25" customHeight="1">
      <c r="A61" s="21">
        <v>32</v>
      </c>
      <c r="B61" s="21" t="s">
        <v>21</v>
      </c>
      <c r="C61" s="21" t="s">
        <v>23</v>
      </c>
      <c r="D61" s="62">
        <v>59623113</v>
      </c>
      <c r="E61" s="66" t="s">
        <v>92</v>
      </c>
      <c r="F61" s="61" t="s">
        <v>27</v>
      </c>
      <c r="G61" s="41">
        <v>3500</v>
      </c>
      <c r="H61" s="40">
        <v>0</v>
      </c>
      <c r="I61" s="40">
        <f>G61*H61</f>
        <v>0</v>
      </c>
      <c r="J61" s="36"/>
      <c r="K61" s="36"/>
    </row>
    <row r="62" spans="1:11" ht="14.25" customHeight="1">
      <c r="A62" s="18">
        <v>33</v>
      </c>
      <c r="B62" s="18" t="s">
        <v>21</v>
      </c>
      <c r="C62" s="18" t="s">
        <v>23</v>
      </c>
      <c r="D62" s="47">
        <v>998781102</v>
      </c>
      <c r="E62" s="57" t="s">
        <v>38</v>
      </c>
      <c r="F62" s="55" t="s">
        <v>30</v>
      </c>
      <c r="G62" s="42">
        <v>2.041</v>
      </c>
      <c r="H62" s="38">
        <v>0</v>
      </c>
      <c r="I62" s="38">
        <f>G62*H62</f>
        <v>0</v>
      </c>
      <c r="J62" s="36"/>
      <c r="K62" s="50"/>
    </row>
    <row r="63" spans="1:11" ht="14.25" customHeight="1">
      <c r="A63" s="55"/>
      <c r="B63" s="55"/>
      <c r="C63" s="55"/>
      <c r="D63" s="47"/>
      <c r="E63" s="57"/>
      <c r="F63" s="55"/>
      <c r="G63" s="42"/>
      <c r="H63" s="38"/>
      <c r="I63" s="45"/>
      <c r="J63" s="36"/>
      <c r="K63" s="50"/>
    </row>
    <row r="64" spans="1:9" ht="18" customHeight="1">
      <c r="A64" s="5"/>
      <c r="B64" s="18"/>
      <c r="C64" s="18"/>
      <c r="D64" s="30"/>
      <c r="E64" s="28" t="s">
        <v>33</v>
      </c>
      <c r="F64" s="1"/>
      <c r="H64" s="1"/>
      <c r="I64" s="29">
        <f>I13+I57</f>
        <v>0</v>
      </c>
    </row>
    <row r="65" ht="12.75">
      <c r="G65" s="26"/>
    </row>
    <row r="66" ht="12.75">
      <c r="G66" s="1"/>
    </row>
  </sheetData>
  <sheetProtection/>
  <mergeCells count="1">
    <mergeCell ref="C9:D9"/>
  </mergeCells>
  <printOptions/>
  <pageMargins left="0.7" right="0.7" top="0.787401575" bottom="0.787401575" header="0.3" footer="0.3"/>
  <pageSetup horizontalDpi="600" verticalDpi="600" orientation="portrait" paperSize="9" scale="66" r:id="rId1"/>
  <rowBreaks count="1" manualBreakCount="1">
    <brk id="35" max="8" man="1"/>
  </rowBreaks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16"/>
  <sheetViews>
    <sheetView zoomScalePageLayoutView="0" workbookViewId="0" topLeftCell="A1">
      <selection activeCell="C9" sqref="C9:D9"/>
    </sheetView>
  </sheetViews>
  <sheetFormatPr defaultColWidth="9.140625" defaultRowHeight="12.75"/>
  <cols>
    <col min="1" max="1" width="5.57421875" style="0" customWidth="1"/>
    <col min="2" max="2" width="4.421875" style="0" customWidth="1"/>
    <col min="3" max="3" width="4.7109375" style="0" customWidth="1"/>
    <col min="4" max="4" width="12.7109375" style="0" customWidth="1"/>
    <col min="5" max="5" width="56.28125" style="0" customWidth="1"/>
    <col min="6" max="6" width="4.7109375" style="0" customWidth="1"/>
    <col min="7" max="7" width="9.8515625" style="0" customWidth="1"/>
    <col min="8" max="8" width="10.421875" style="0" customWidth="1"/>
    <col min="9" max="9" width="13.57421875" style="0" customWidth="1"/>
    <col min="13" max="13" width="10.140625" style="0" bestFit="1" customWidth="1"/>
  </cols>
  <sheetData>
    <row r="1" spans="1:9" ht="18">
      <c r="A1" s="2" t="s">
        <v>12</v>
      </c>
      <c r="B1" s="9"/>
      <c r="C1" s="9"/>
      <c r="D1" s="9"/>
      <c r="E1" s="9"/>
      <c r="F1" s="9"/>
      <c r="G1" s="9"/>
      <c r="H1" s="9"/>
      <c r="I1" s="9"/>
    </row>
    <row r="2" spans="1:9" ht="12.75">
      <c r="A2" s="3" t="s">
        <v>5</v>
      </c>
      <c r="B2" s="4"/>
      <c r="C2" s="17" t="s">
        <v>67</v>
      </c>
      <c r="D2" s="4"/>
      <c r="E2" s="4"/>
      <c r="F2" s="4"/>
      <c r="G2" s="4"/>
      <c r="H2" s="4"/>
      <c r="I2" s="4"/>
    </row>
    <row r="3" spans="1:9" ht="12.75">
      <c r="A3" s="3" t="s">
        <v>6</v>
      </c>
      <c r="B3" s="4"/>
      <c r="C3" s="17"/>
      <c r="D3" s="4"/>
      <c r="E3" s="4"/>
      <c r="F3" s="4"/>
      <c r="G3" s="4"/>
      <c r="H3" s="4"/>
      <c r="I3" s="4"/>
    </row>
    <row r="4" spans="1:9" ht="12.75">
      <c r="A4" s="3" t="s">
        <v>7</v>
      </c>
      <c r="B4" s="4"/>
      <c r="C4" s="17" t="s">
        <v>68</v>
      </c>
      <c r="D4" s="4"/>
      <c r="E4" s="4"/>
      <c r="F4" s="4"/>
      <c r="G4" s="4"/>
      <c r="H4" s="4"/>
      <c r="I4" s="4"/>
    </row>
    <row r="5" spans="1:9" ht="12.75">
      <c r="A5" s="4" t="s">
        <v>13</v>
      </c>
      <c r="B5" s="4"/>
      <c r="C5" s="4" t="str">
        <f>'[1]Krycí list'!P5</f>
        <v> </v>
      </c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17" t="s">
        <v>25</v>
      </c>
      <c r="B7" s="4"/>
      <c r="C7" s="17"/>
      <c r="D7" s="4"/>
      <c r="E7" s="4"/>
      <c r="F7" s="4"/>
      <c r="G7" s="4"/>
      <c r="H7" s="4"/>
      <c r="I7" s="4"/>
    </row>
    <row r="8" spans="1:9" ht="12.75">
      <c r="A8" s="4" t="s">
        <v>8</v>
      </c>
      <c r="B8" s="4"/>
      <c r="C8" s="17"/>
      <c r="D8" s="4"/>
      <c r="E8" s="4"/>
      <c r="F8" s="4"/>
      <c r="G8" s="4"/>
      <c r="H8" s="4"/>
      <c r="I8" s="4"/>
    </row>
    <row r="9" spans="1:9" ht="12.75">
      <c r="A9" s="4" t="s">
        <v>9</v>
      </c>
      <c r="B9" s="4"/>
      <c r="C9" s="132"/>
      <c r="D9" s="132"/>
      <c r="E9" s="4"/>
      <c r="F9" s="4"/>
      <c r="G9" s="4"/>
      <c r="H9" s="4"/>
      <c r="I9" s="4"/>
    </row>
    <row r="10" spans="1:9" ht="12.75">
      <c r="A10" s="9"/>
      <c r="B10" s="9"/>
      <c r="C10" s="9"/>
      <c r="D10" s="9"/>
      <c r="E10" s="9"/>
      <c r="F10" s="9"/>
      <c r="G10" s="9"/>
      <c r="H10" s="9"/>
      <c r="I10" s="9"/>
    </row>
    <row r="11" spans="1:9" ht="22.5">
      <c r="A11" s="15" t="s">
        <v>14</v>
      </c>
      <c r="B11" s="15" t="s">
        <v>15</v>
      </c>
      <c r="C11" s="15" t="s">
        <v>16</v>
      </c>
      <c r="D11" s="15" t="s">
        <v>17</v>
      </c>
      <c r="E11" s="15" t="s">
        <v>10</v>
      </c>
      <c r="F11" s="15" t="s">
        <v>18</v>
      </c>
      <c r="G11" s="15" t="s">
        <v>19</v>
      </c>
      <c r="H11" s="15" t="s">
        <v>20</v>
      </c>
      <c r="I11" s="15" t="s">
        <v>11</v>
      </c>
    </row>
    <row r="12" spans="1:9" ht="12.7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</row>
    <row r="13" spans="1:9" ht="26.25" customHeight="1">
      <c r="A13" s="39"/>
      <c r="B13" s="64" t="s">
        <v>3</v>
      </c>
      <c r="C13" s="39"/>
      <c r="D13" s="39" t="s">
        <v>1</v>
      </c>
      <c r="E13" s="39" t="s">
        <v>47</v>
      </c>
      <c r="F13" s="39"/>
      <c r="G13" s="39"/>
      <c r="H13" s="39"/>
      <c r="I13" s="72">
        <f>I14</f>
        <v>0</v>
      </c>
    </row>
    <row r="14" spans="1:9" ht="18.75" customHeight="1">
      <c r="A14" s="18"/>
      <c r="B14" s="6" t="s">
        <v>3</v>
      </c>
      <c r="C14" s="5"/>
      <c r="D14" s="60">
        <v>96</v>
      </c>
      <c r="E14" s="60" t="s">
        <v>132</v>
      </c>
      <c r="F14" s="37"/>
      <c r="G14" s="42"/>
      <c r="H14" s="37"/>
      <c r="I14" s="73">
        <f>SUM(I15:I27)</f>
        <v>0</v>
      </c>
    </row>
    <row r="15" spans="1:11" ht="12" customHeight="1">
      <c r="A15" s="12">
        <v>25</v>
      </c>
      <c r="B15" s="12" t="s">
        <v>21</v>
      </c>
      <c r="C15" s="12" t="s">
        <v>23</v>
      </c>
      <c r="D15" s="49">
        <v>764002841</v>
      </c>
      <c r="E15" s="24" t="s">
        <v>313</v>
      </c>
      <c r="F15" s="55" t="s">
        <v>29</v>
      </c>
      <c r="G15" s="26">
        <v>32.64</v>
      </c>
      <c r="H15" s="35">
        <v>0</v>
      </c>
      <c r="I15" s="35">
        <f>G15*H15</f>
        <v>0</v>
      </c>
      <c r="K15" s="36"/>
    </row>
    <row r="16" spans="1:9" ht="23.25" customHeight="1">
      <c r="A16" s="12"/>
      <c r="B16" s="12"/>
      <c r="C16" s="12"/>
      <c r="D16" s="49"/>
      <c r="E16" s="58" t="s">
        <v>314</v>
      </c>
      <c r="F16" s="55"/>
      <c r="G16" s="48">
        <v>32.64</v>
      </c>
      <c r="H16" s="37"/>
      <c r="I16" s="73"/>
    </row>
    <row r="17" spans="1:11" ht="22.5">
      <c r="A17" s="12">
        <v>25</v>
      </c>
      <c r="B17" s="12" t="s">
        <v>21</v>
      </c>
      <c r="C17" s="12" t="s">
        <v>23</v>
      </c>
      <c r="D17" s="49">
        <v>712340832</v>
      </c>
      <c r="E17" s="25" t="s">
        <v>315</v>
      </c>
      <c r="F17" s="55" t="s">
        <v>22</v>
      </c>
      <c r="G17" s="26">
        <v>148.115</v>
      </c>
      <c r="H17" s="35">
        <v>0</v>
      </c>
      <c r="I17" s="35">
        <f>G17*H17</f>
        <v>0</v>
      </c>
      <c r="K17" s="36"/>
    </row>
    <row r="18" spans="1:11" ht="45.75" customHeight="1">
      <c r="A18" s="12"/>
      <c r="B18" s="12"/>
      <c r="C18" s="12"/>
      <c r="D18" s="49"/>
      <c r="E18" s="58" t="s">
        <v>316</v>
      </c>
      <c r="F18" s="55"/>
      <c r="G18" s="48" t="s">
        <v>317</v>
      </c>
      <c r="H18" s="35"/>
      <c r="I18" s="35"/>
      <c r="K18" s="36"/>
    </row>
    <row r="19" spans="1:11" ht="22.5" customHeight="1">
      <c r="A19" s="12">
        <v>25</v>
      </c>
      <c r="B19" s="12" t="s">
        <v>21</v>
      </c>
      <c r="C19" s="12" t="s">
        <v>23</v>
      </c>
      <c r="D19" s="49">
        <v>713140861</v>
      </c>
      <c r="E19" s="25" t="s">
        <v>318</v>
      </c>
      <c r="F19" s="55" t="s">
        <v>22</v>
      </c>
      <c r="G19" s="26">
        <v>148.115</v>
      </c>
      <c r="H19" s="35">
        <v>0</v>
      </c>
      <c r="I19" s="35">
        <f>G19*H19</f>
        <v>0</v>
      </c>
      <c r="K19" s="36"/>
    </row>
    <row r="20" spans="1:11" ht="14.25" customHeight="1">
      <c r="A20" s="12">
        <v>25</v>
      </c>
      <c r="B20" s="12" t="s">
        <v>21</v>
      </c>
      <c r="C20" s="12" t="s">
        <v>23</v>
      </c>
      <c r="D20" s="49">
        <v>965041341</v>
      </c>
      <c r="E20" s="24" t="s">
        <v>319</v>
      </c>
      <c r="F20" s="55" t="s">
        <v>146</v>
      </c>
      <c r="G20" s="26">
        <v>9.07</v>
      </c>
      <c r="H20" s="35">
        <v>0</v>
      </c>
      <c r="I20" s="35">
        <f>G20*H20</f>
        <v>0</v>
      </c>
      <c r="K20" s="36"/>
    </row>
    <row r="21" spans="1:11" ht="25.5" customHeight="1">
      <c r="A21" s="12"/>
      <c r="B21" s="12"/>
      <c r="C21" s="12"/>
      <c r="D21" s="49"/>
      <c r="E21" s="58" t="s">
        <v>320</v>
      </c>
      <c r="F21" s="55"/>
      <c r="G21" s="48">
        <v>9.07</v>
      </c>
      <c r="H21" s="35"/>
      <c r="I21" s="35"/>
      <c r="K21" s="36"/>
    </row>
    <row r="22" spans="1:9" ht="22.5">
      <c r="A22" s="12">
        <v>25</v>
      </c>
      <c r="B22" s="12" t="s">
        <v>21</v>
      </c>
      <c r="C22" s="12" t="s">
        <v>23</v>
      </c>
      <c r="D22" s="49">
        <v>997013153</v>
      </c>
      <c r="E22" s="25" t="s">
        <v>264</v>
      </c>
      <c r="F22" s="55" t="s">
        <v>30</v>
      </c>
      <c r="G22" s="26">
        <v>16.437</v>
      </c>
      <c r="H22" s="35">
        <v>0</v>
      </c>
      <c r="I22" s="35">
        <f aca="true" t="shared" si="0" ref="I22:I27">G22*H22</f>
        <v>0</v>
      </c>
    </row>
    <row r="23" spans="1:9" ht="22.5">
      <c r="A23" s="12">
        <v>25</v>
      </c>
      <c r="B23" s="12" t="s">
        <v>21</v>
      </c>
      <c r="C23" s="12" t="s">
        <v>23</v>
      </c>
      <c r="D23" s="49">
        <v>997013456</v>
      </c>
      <c r="E23" s="25" t="s">
        <v>135</v>
      </c>
      <c r="F23" s="55" t="s">
        <v>30</v>
      </c>
      <c r="G23" s="26">
        <v>16.437</v>
      </c>
      <c r="H23" s="35">
        <v>0</v>
      </c>
      <c r="I23" s="35">
        <f t="shared" si="0"/>
        <v>0</v>
      </c>
    </row>
    <row r="24" spans="1:9" ht="12.75">
      <c r="A24" s="12">
        <v>25</v>
      </c>
      <c r="B24" s="12" t="s">
        <v>21</v>
      </c>
      <c r="C24" s="12" t="s">
        <v>23</v>
      </c>
      <c r="D24" s="49">
        <v>997013509</v>
      </c>
      <c r="E24" s="25" t="s">
        <v>136</v>
      </c>
      <c r="F24" s="55" t="s">
        <v>30</v>
      </c>
      <c r="G24" s="26">
        <v>328.74</v>
      </c>
      <c r="H24" s="35">
        <v>0</v>
      </c>
      <c r="I24" s="35">
        <f t="shared" si="0"/>
        <v>0</v>
      </c>
    </row>
    <row r="25" spans="1:9" ht="22.5">
      <c r="A25" s="12">
        <v>25</v>
      </c>
      <c r="B25" s="12" t="s">
        <v>21</v>
      </c>
      <c r="C25" s="12" t="s">
        <v>23</v>
      </c>
      <c r="D25" s="49">
        <v>997013847</v>
      </c>
      <c r="E25" s="25" t="s">
        <v>321</v>
      </c>
      <c r="F25" s="55" t="s">
        <v>30</v>
      </c>
      <c r="G25" s="26">
        <v>1.329</v>
      </c>
      <c r="H25" s="35">
        <v>0</v>
      </c>
      <c r="I25" s="35">
        <f t="shared" si="0"/>
        <v>0</v>
      </c>
    </row>
    <row r="26" spans="1:9" ht="22.5">
      <c r="A26" s="12">
        <v>25</v>
      </c>
      <c r="B26" s="12" t="s">
        <v>21</v>
      </c>
      <c r="C26" s="12" t="s">
        <v>23</v>
      </c>
      <c r="D26" s="49">
        <v>997013814</v>
      </c>
      <c r="E26" s="25" t="s">
        <v>322</v>
      </c>
      <c r="F26" s="55" t="s">
        <v>30</v>
      </c>
      <c r="G26" s="26">
        <v>0.296</v>
      </c>
      <c r="H26" s="35">
        <v>0</v>
      </c>
      <c r="I26" s="35">
        <f t="shared" si="0"/>
        <v>0</v>
      </c>
    </row>
    <row r="27" spans="1:9" ht="22.5">
      <c r="A27" s="12">
        <v>25</v>
      </c>
      <c r="B27" s="12" t="s">
        <v>21</v>
      </c>
      <c r="C27" s="12" t="s">
        <v>23</v>
      </c>
      <c r="D27" s="49">
        <v>997013601</v>
      </c>
      <c r="E27" s="25" t="s">
        <v>323</v>
      </c>
      <c r="F27" s="55" t="s">
        <v>30</v>
      </c>
      <c r="G27" s="26">
        <v>14.512</v>
      </c>
      <c r="H27" s="35">
        <v>0</v>
      </c>
      <c r="I27" s="35">
        <f t="shared" si="0"/>
        <v>0</v>
      </c>
    </row>
    <row r="28" spans="1:9" ht="26.25" customHeight="1">
      <c r="A28" s="39"/>
      <c r="B28" s="64" t="s">
        <v>3</v>
      </c>
      <c r="C28" s="39"/>
      <c r="D28" s="39" t="s">
        <v>2</v>
      </c>
      <c r="E28" s="39" t="s">
        <v>66</v>
      </c>
      <c r="F28" s="39"/>
      <c r="G28" s="39"/>
      <c r="H28" s="39"/>
      <c r="I28" s="72">
        <f>I29+I56+I72</f>
        <v>0</v>
      </c>
    </row>
    <row r="29" spans="1:11" ht="18" customHeight="1">
      <c r="A29" s="37"/>
      <c r="B29" s="59" t="s">
        <v>3</v>
      </c>
      <c r="C29" s="37"/>
      <c r="D29" s="60">
        <v>712</v>
      </c>
      <c r="E29" s="60" t="s">
        <v>37</v>
      </c>
      <c r="F29" s="37"/>
      <c r="G29" s="37"/>
      <c r="H29" s="37"/>
      <c r="I29" s="70">
        <f>SUM(I30:I55)</f>
        <v>0</v>
      </c>
      <c r="K29" s="36"/>
    </row>
    <row r="30" spans="1:11" ht="21.75" customHeight="1">
      <c r="A30" s="55">
        <v>1</v>
      </c>
      <c r="B30" s="55" t="s">
        <v>21</v>
      </c>
      <c r="C30" s="55" t="s">
        <v>23</v>
      </c>
      <c r="D30" s="47">
        <v>712311101</v>
      </c>
      <c r="E30" s="65" t="s">
        <v>149</v>
      </c>
      <c r="F30" s="55" t="s">
        <v>22</v>
      </c>
      <c r="G30" s="42">
        <v>333.805</v>
      </c>
      <c r="H30" s="52">
        <v>0</v>
      </c>
      <c r="I30" s="52">
        <f>G30*H30</f>
        <v>0</v>
      </c>
      <c r="K30" s="36"/>
    </row>
    <row r="31" spans="1:11" ht="90.75" customHeight="1">
      <c r="A31" s="55"/>
      <c r="B31" s="55"/>
      <c r="C31" s="55"/>
      <c r="D31" s="47"/>
      <c r="E31" s="58" t="s">
        <v>278</v>
      </c>
      <c r="F31" s="55"/>
      <c r="G31" s="48" t="s">
        <v>279</v>
      </c>
      <c r="H31" s="52"/>
      <c r="I31" s="52"/>
      <c r="K31" s="36"/>
    </row>
    <row r="32" spans="1:11" ht="11.25" customHeight="1">
      <c r="A32" s="61">
        <v>2</v>
      </c>
      <c r="B32" s="61" t="s">
        <v>21</v>
      </c>
      <c r="C32" s="55"/>
      <c r="D32" s="62">
        <v>11163150</v>
      </c>
      <c r="E32" s="66" t="s">
        <v>150</v>
      </c>
      <c r="F32" s="61" t="s">
        <v>30</v>
      </c>
      <c r="G32" s="41">
        <v>0.1</v>
      </c>
      <c r="H32" s="71">
        <v>0</v>
      </c>
      <c r="I32" s="71">
        <f>G32*H32</f>
        <v>0</v>
      </c>
      <c r="K32" s="81"/>
    </row>
    <row r="33" spans="1:11" ht="14.25" customHeight="1">
      <c r="A33" s="61"/>
      <c r="B33" s="61"/>
      <c r="C33" s="55"/>
      <c r="D33" s="62"/>
      <c r="E33" s="58" t="s">
        <v>280</v>
      </c>
      <c r="F33" s="61"/>
      <c r="G33" s="42">
        <v>0.1</v>
      </c>
      <c r="H33" s="71"/>
      <c r="I33" s="71"/>
      <c r="K33" s="36"/>
    </row>
    <row r="34" spans="1:11" ht="18" customHeight="1">
      <c r="A34" s="55">
        <v>1</v>
      </c>
      <c r="B34" s="55" t="s">
        <v>21</v>
      </c>
      <c r="C34" s="55" t="s">
        <v>23</v>
      </c>
      <c r="D34" s="47">
        <v>712341559</v>
      </c>
      <c r="E34" s="57" t="s">
        <v>151</v>
      </c>
      <c r="F34" s="55" t="s">
        <v>22</v>
      </c>
      <c r="G34" s="42">
        <v>333.805</v>
      </c>
      <c r="H34" s="52">
        <v>0</v>
      </c>
      <c r="I34" s="52">
        <f>G34*H34</f>
        <v>0</v>
      </c>
      <c r="K34" s="36"/>
    </row>
    <row r="35" spans="1:11" ht="93.75" customHeight="1">
      <c r="A35" s="55"/>
      <c r="B35" s="55"/>
      <c r="C35" s="55"/>
      <c r="D35" s="47"/>
      <c r="E35" s="58" t="s">
        <v>281</v>
      </c>
      <c r="F35" s="55"/>
      <c r="G35" s="48" t="s">
        <v>279</v>
      </c>
      <c r="H35" s="52"/>
      <c r="I35" s="52"/>
      <c r="J35" s="51"/>
      <c r="K35" s="36"/>
    </row>
    <row r="36" spans="1:11" ht="24.75" customHeight="1">
      <c r="A36" s="61">
        <v>2</v>
      </c>
      <c r="B36" s="61" t="s">
        <v>21</v>
      </c>
      <c r="C36" s="61"/>
      <c r="D36" s="62">
        <v>62832001</v>
      </c>
      <c r="E36" s="69" t="s">
        <v>152</v>
      </c>
      <c r="F36" s="61" t="s">
        <v>22</v>
      </c>
      <c r="G36" s="41">
        <v>383.875</v>
      </c>
      <c r="H36" s="71">
        <v>0</v>
      </c>
      <c r="I36" s="71">
        <f>G36*H36</f>
        <v>0</v>
      </c>
      <c r="K36" s="36"/>
    </row>
    <row r="37" spans="1:11" ht="12.75" customHeight="1">
      <c r="A37" s="61"/>
      <c r="B37" s="61"/>
      <c r="C37" s="55"/>
      <c r="D37" s="62"/>
      <c r="E37" s="58" t="s">
        <v>282</v>
      </c>
      <c r="F37" s="61"/>
      <c r="G37" s="42">
        <v>213.545</v>
      </c>
      <c r="H37" s="71"/>
      <c r="I37" s="71"/>
      <c r="K37" s="36"/>
    </row>
    <row r="38" spans="1:11" ht="22.5">
      <c r="A38" s="55">
        <v>11</v>
      </c>
      <c r="B38" s="55" t="s">
        <v>21</v>
      </c>
      <c r="C38" s="55" t="s">
        <v>23</v>
      </c>
      <c r="D38" s="47">
        <v>712363001</v>
      </c>
      <c r="E38" s="65" t="s">
        <v>110</v>
      </c>
      <c r="F38" s="55" t="s">
        <v>22</v>
      </c>
      <c r="G38" s="42">
        <v>338.35</v>
      </c>
      <c r="H38" s="52">
        <v>0</v>
      </c>
      <c r="I38" s="52">
        <f>G38*H38</f>
        <v>0</v>
      </c>
      <c r="K38" s="36"/>
    </row>
    <row r="39" spans="1:11" ht="90">
      <c r="A39" s="55"/>
      <c r="B39" s="55"/>
      <c r="C39" s="55"/>
      <c r="D39" s="47"/>
      <c r="E39" s="58" t="s">
        <v>283</v>
      </c>
      <c r="F39" s="55"/>
      <c r="G39" s="48" t="s">
        <v>284</v>
      </c>
      <c r="H39" s="52"/>
      <c r="I39" s="52"/>
      <c r="K39" s="36"/>
    </row>
    <row r="40" spans="1:11" ht="22.5">
      <c r="A40" s="61">
        <v>2</v>
      </c>
      <c r="B40" s="61" t="s">
        <v>21</v>
      </c>
      <c r="C40" s="61"/>
      <c r="D40" s="62">
        <v>28322013</v>
      </c>
      <c r="E40" s="67" t="s">
        <v>111</v>
      </c>
      <c r="F40" s="61" t="s">
        <v>22</v>
      </c>
      <c r="G40" s="41">
        <v>355.267</v>
      </c>
      <c r="H40" s="71">
        <v>0</v>
      </c>
      <c r="I40" s="71">
        <f>G40*H40</f>
        <v>0</v>
      </c>
      <c r="K40" s="36"/>
    </row>
    <row r="41" spans="1:11" ht="12.75">
      <c r="A41" s="61"/>
      <c r="B41" s="61"/>
      <c r="C41" s="61"/>
      <c r="D41" s="62"/>
      <c r="E41" s="58" t="s">
        <v>287</v>
      </c>
      <c r="F41" s="61"/>
      <c r="G41" s="42">
        <v>355.267</v>
      </c>
      <c r="H41" s="71"/>
      <c r="I41" s="71"/>
      <c r="K41" s="36"/>
    </row>
    <row r="42" spans="1:11" ht="22.5">
      <c r="A42" s="55">
        <v>11</v>
      </c>
      <c r="B42" s="55" t="s">
        <v>21</v>
      </c>
      <c r="C42" s="55" t="s">
        <v>23</v>
      </c>
      <c r="D42" s="47">
        <v>712363103</v>
      </c>
      <c r="E42" s="65" t="s">
        <v>107</v>
      </c>
      <c r="F42" s="55" t="s">
        <v>27</v>
      </c>
      <c r="G42" s="42">
        <v>2132</v>
      </c>
      <c r="H42" s="52">
        <v>0</v>
      </c>
      <c r="I42" s="52">
        <f>G42*H42</f>
        <v>0</v>
      </c>
      <c r="K42" s="36"/>
    </row>
    <row r="43" spans="1:11" ht="22.5">
      <c r="A43" s="55">
        <v>11</v>
      </c>
      <c r="B43" s="55" t="s">
        <v>21</v>
      </c>
      <c r="C43" s="55" t="s">
        <v>23</v>
      </c>
      <c r="D43" s="47">
        <v>712363112</v>
      </c>
      <c r="E43" s="65" t="s">
        <v>108</v>
      </c>
      <c r="F43" s="55" t="s">
        <v>27</v>
      </c>
      <c r="G43" s="42">
        <v>2132</v>
      </c>
      <c r="H43" s="52">
        <v>0</v>
      </c>
      <c r="I43" s="52">
        <f>G43*H43</f>
        <v>0</v>
      </c>
      <c r="K43" s="36"/>
    </row>
    <row r="44" spans="1:11" ht="12.75">
      <c r="A44" s="55">
        <v>11</v>
      </c>
      <c r="B44" s="55" t="s">
        <v>21</v>
      </c>
      <c r="C44" s="55" t="s">
        <v>23</v>
      </c>
      <c r="D44" s="47">
        <v>712391171</v>
      </c>
      <c r="E44" s="57" t="s">
        <v>109</v>
      </c>
      <c r="F44" s="55" t="s">
        <v>27</v>
      </c>
      <c r="G44" s="42">
        <v>338.35</v>
      </c>
      <c r="H44" s="52">
        <v>0</v>
      </c>
      <c r="I44" s="52">
        <f>G44*H44</f>
        <v>0</v>
      </c>
      <c r="K44" s="36"/>
    </row>
    <row r="45" spans="1:11" ht="22.5">
      <c r="A45" s="61">
        <v>2</v>
      </c>
      <c r="B45" s="61" t="s">
        <v>21</v>
      </c>
      <c r="C45" s="61"/>
      <c r="D45" s="62">
        <v>69311060</v>
      </c>
      <c r="E45" s="63" t="s">
        <v>112</v>
      </c>
      <c r="F45" s="61" t="s">
        <v>22</v>
      </c>
      <c r="G45" s="41">
        <v>372.185</v>
      </c>
      <c r="H45" s="71">
        <v>0</v>
      </c>
      <c r="I45" s="71">
        <f>G45*H45</f>
        <v>0</v>
      </c>
      <c r="J45" s="51"/>
      <c r="K45" s="36"/>
    </row>
    <row r="46" spans="1:11" ht="22.5">
      <c r="A46" s="55">
        <v>11</v>
      </c>
      <c r="B46" s="55" t="s">
        <v>21</v>
      </c>
      <c r="C46" s="55" t="s">
        <v>23</v>
      </c>
      <c r="D46" s="47">
        <v>712363352</v>
      </c>
      <c r="E46" s="65" t="s">
        <v>116</v>
      </c>
      <c r="F46" s="55" t="s">
        <v>29</v>
      </c>
      <c r="G46" s="42">
        <v>93.99</v>
      </c>
      <c r="H46" s="52">
        <v>0</v>
      </c>
      <c r="I46" s="52">
        <f>G46*H46</f>
        <v>0</v>
      </c>
      <c r="K46" s="36"/>
    </row>
    <row r="47" spans="1:11" ht="90">
      <c r="A47" s="55"/>
      <c r="B47" s="55"/>
      <c r="C47" s="55"/>
      <c r="D47" s="47"/>
      <c r="E47" s="58" t="s">
        <v>288</v>
      </c>
      <c r="F47" s="55"/>
      <c r="G47" s="48" t="s">
        <v>289</v>
      </c>
      <c r="H47" s="52"/>
      <c r="I47" s="52"/>
      <c r="K47" s="36"/>
    </row>
    <row r="48" spans="1:11" ht="22.5">
      <c r="A48" s="55">
        <v>11</v>
      </c>
      <c r="B48" s="55" t="s">
        <v>21</v>
      </c>
      <c r="C48" s="55" t="s">
        <v>23</v>
      </c>
      <c r="D48" s="47">
        <v>712363353</v>
      </c>
      <c r="E48" s="65" t="s">
        <v>117</v>
      </c>
      <c r="F48" s="55" t="s">
        <v>29</v>
      </c>
      <c r="G48" s="42">
        <v>94.59</v>
      </c>
      <c r="H48" s="52">
        <v>0</v>
      </c>
      <c r="I48" s="52">
        <f>G48*H48</f>
        <v>0</v>
      </c>
      <c r="K48" s="36"/>
    </row>
    <row r="49" spans="1:11" ht="90">
      <c r="A49" s="55"/>
      <c r="B49" s="55"/>
      <c r="C49" s="55"/>
      <c r="D49" s="47"/>
      <c r="E49" s="58" t="s">
        <v>290</v>
      </c>
      <c r="F49" s="55"/>
      <c r="G49" s="48" t="s">
        <v>291</v>
      </c>
      <c r="H49" s="52"/>
      <c r="I49" s="52"/>
      <c r="K49" s="36"/>
    </row>
    <row r="50" spans="1:11" ht="22.5">
      <c r="A50" s="55">
        <v>11</v>
      </c>
      <c r="B50" s="55" t="s">
        <v>21</v>
      </c>
      <c r="C50" s="55" t="s">
        <v>23</v>
      </c>
      <c r="D50" s="47">
        <v>712363353</v>
      </c>
      <c r="E50" s="65" t="s">
        <v>118</v>
      </c>
      <c r="F50" s="55" t="s">
        <v>29</v>
      </c>
      <c r="G50" s="42">
        <v>59.59</v>
      </c>
      <c r="H50" s="52">
        <v>0</v>
      </c>
      <c r="I50" s="52">
        <f>G50*H50</f>
        <v>0</v>
      </c>
      <c r="K50" s="36"/>
    </row>
    <row r="51" spans="1:11" ht="45">
      <c r="A51" s="55"/>
      <c r="B51" s="55"/>
      <c r="C51" s="55"/>
      <c r="D51" s="47"/>
      <c r="E51" s="58" t="s">
        <v>292</v>
      </c>
      <c r="F51" s="55"/>
      <c r="G51" s="48" t="s">
        <v>293</v>
      </c>
      <c r="H51" s="52"/>
      <c r="I51" s="52"/>
      <c r="K51" s="36"/>
    </row>
    <row r="52" spans="1:11" ht="22.5">
      <c r="A52" s="55">
        <v>11</v>
      </c>
      <c r="B52" s="55" t="s">
        <v>21</v>
      </c>
      <c r="C52" s="55" t="s">
        <v>23</v>
      </c>
      <c r="D52" s="47">
        <v>712363355</v>
      </c>
      <c r="E52" s="25" t="s">
        <v>294</v>
      </c>
      <c r="F52" s="55" t="s">
        <v>29</v>
      </c>
      <c r="G52" s="42">
        <v>17.5</v>
      </c>
      <c r="H52" s="52">
        <v>0</v>
      </c>
      <c r="I52" s="52">
        <f>G52*H52</f>
        <v>0</v>
      </c>
      <c r="K52" s="36"/>
    </row>
    <row r="53" spans="1:11" ht="22.5">
      <c r="A53" s="55"/>
      <c r="B53" s="55"/>
      <c r="C53" s="55"/>
      <c r="D53" s="47"/>
      <c r="E53" s="58" t="s">
        <v>295</v>
      </c>
      <c r="F53" s="55"/>
      <c r="G53" s="48" t="s">
        <v>296</v>
      </c>
      <c r="H53" s="52"/>
      <c r="I53" s="52"/>
      <c r="K53" s="36"/>
    </row>
    <row r="54" spans="1:11" ht="12.75">
      <c r="A54" s="55">
        <v>31</v>
      </c>
      <c r="B54" s="55" t="s">
        <v>21</v>
      </c>
      <c r="C54" s="55" t="s">
        <v>23</v>
      </c>
      <c r="D54" s="47">
        <v>998712102</v>
      </c>
      <c r="E54" s="57" t="s">
        <v>119</v>
      </c>
      <c r="F54" s="55" t="s">
        <v>30</v>
      </c>
      <c r="G54" s="42">
        <v>3.342</v>
      </c>
      <c r="H54" s="52">
        <v>0</v>
      </c>
      <c r="I54" s="52">
        <f>G54*H54</f>
        <v>0</v>
      </c>
      <c r="J54" s="51"/>
      <c r="K54" s="36"/>
    </row>
    <row r="55" spans="1:11" ht="12.75">
      <c r="A55" s="55">
        <v>31</v>
      </c>
      <c r="B55" s="55" t="s">
        <v>21</v>
      </c>
      <c r="C55" s="55" t="s">
        <v>23</v>
      </c>
      <c r="D55" s="47">
        <v>998712181</v>
      </c>
      <c r="E55" s="57" t="s">
        <v>120</v>
      </c>
      <c r="F55" s="55" t="s">
        <v>30</v>
      </c>
      <c r="G55" s="42">
        <v>3.342</v>
      </c>
      <c r="H55" s="52">
        <v>0</v>
      </c>
      <c r="I55" s="52">
        <f>G55*H55</f>
        <v>0</v>
      </c>
      <c r="J55" s="51"/>
      <c r="K55" s="36"/>
    </row>
    <row r="56" spans="1:11" ht="19.5" customHeight="1">
      <c r="A56" s="37"/>
      <c r="B56" s="59" t="s">
        <v>3</v>
      </c>
      <c r="C56" s="37"/>
      <c r="D56" s="60">
        <v>713</v>
      </c>
      <c r="E56" s="60" t="s">
        <v>26</v>
      </c>
      <c r="F56" s="37"/>
      <c r="G56" s="37"/>
      <c r="H56" s="37"/>
      <c r="I56" s="70">
        <f>SUM(I57:I71)</f>
        <v>0</v>
      </c>
      <c r="J56" s="51"/>
      <c r="K56" s="36"/>
    </row>
    <row r="57" spans="1:11" ht="24" customHeight="1">
      <c r="A57" s="55">
        <v>5</v>
      </c>
      <c r="B57" s="55" t="s">
        <v>21</v>
      </c>
      <c r="C57" s="55" t="s">
        <v>23</v>
      </c>
      <c r="D57" s="47">
        <v>713141136</v>
      </c>
      <c r="E57" s="68" t="s">
        <v>102</v>
      </c>
      <c r="F57" s="55" t="s">
        <v>22</v>
      </c>
      <c r="G57" s="42">
        <v>276.68</v>
      </c>
      <c r="H57" s="52">
        <v>0</v>
      </c>
      <c r="I57" s="52">
        <f>G57*H57</f>
        <v>0</v>
      </c>
      <c r="J57" s="36"/>
      <c r="K57" s="36"/>
    </row>
    <row r="58" spans="1:11" ht="24.75" customHeight="1">
      <c r="A58" s="55"/>
      <c r="B58" s="55"/>
      <c r="C58" s="55"/>
      <c r="D58" s="47"/>
      <c r="E58" s="58" t="s">
        <v>268</v>
      </c>
      <c r="F58" s="55"/>
      <c r="G58" s="48" t="s">
        <v>285</v>
      </c>
      <c r="H58" s="52"/>
      <c r="I58" s="52"/>
      <c r="J58" s="36"/>
      <c r="K58" s="36"/>
    </row>
    <row r="59" spans="1:13" ht="22.5">
      <c r="A59" s="55">
        <v>6</v>
      </c>
      <c r="B59" s="55" t="s">
        <v>21</v>
      </c>
      <c r="C59" s="55" t="s">
        <v>23</v>
      </c>
      <c r="D59" s="47" t="s">
        <v>106</v>
      </c>
      <c r="E59" s="68" t="s">
        <v>103</v>
      </c>
      <c r="F59" s="55" t="s">
        <v>22</v>
      </c>
      <c r="G59" s="42">
        <v>276.68</v>
      </c>
      <c r="H59" s="52">
        <v>0</v>
      </c>
      <c r="I59" s="52">
        <f>G59*H59</f>
        <v>0</v>
      </c>
      <c r="J59" s="36"/>
      <c r="K59" s="36"/>
      <c r="M59" s="46"/>
    </row>
    <row r="60" spans="1:13" ht="22.5">
      <c r="A60" s="55">
        <v>6</v>
      </c>
      <c r="B60" s="55" t="s">
        <v>21</v>
      </c>
      <c r="C60" s="55" t="s">
        <v>23</v>
      </c>
      <c r="D60" s="47">
        <v>713141336</v>
      </c>
      <c r="E60" s="25" t="s">
        <v>145</v>
      </c>
      <c r="F60" s="55" t="s">
        <v>22</v>
      </c>
      <c r="G60" s="42">
        <v>239.5</v>
      </c>
      <c r="H60" s="52">
        <v>0</v>
      </c>
      <c r="I60" s="52">
        <f>G60*H60</f>
        <v>0</v>
      </c>
      <c r="J60" s="36"/>
      <c r="K60" s="36"/>
      <c r="M60" s="46"/>
    </row>
    <row r="61" spans="1:13" ht="22.5">
      <c r="A61" s="55"/>
      <c r="B61" s="55"/>
      <c r="C61" s="55"/>
      <c r="D61" s="47"/>
      <c r="E61" s="58" t="s">
        <v>274</v>
      </c>
      <c r="F61" s="55"/>
      <c r="G61" s="48" t="s">
        <v>286</v>
      </c>
      <c r="H61" s="52"/>
      <c r="I61" s="52"/>
      <c r="J61" s="36"/>
      <c r="K61" s="36"/>
      <c r="M61" s="46"/>
    </row>
    <row r="62" spans="1:13" ht="22.5">
      <c r="A62" s="55">
        <v>5</v>
      </c>
      <c r="B62" s="55" t="s">
        <v>21</v>
      </c>
      <c r="C62" s="55" t="s">
        <v>23</v>
      </c>
      <c r="D62" s="47">
        <v>713141356</v>
      </c>
      <c r="E62" s="65" t="s">
        <v>115</v>
      </c>
      <c r="F62" s="55" t="s">
        <v>29</v>
      </c>
      <c r="G62" s="42">
        <v>77.09</v>
      </c>
      <c r="H62" s="52">
        <v>0</v>
      </c>
      <c r="I62" s="52">
        <f>G62*H62</f>
        <v>0</v>
      </c>
      <c r="J62" s="51"/>
      <c r="K62" s="36"/>
      <c r="M62" s="46"/>
    </row>
    <row r="63" spans="1:13" ht="44.25" customHeight="1">
      <c r="A63" s="55"/>
      <c r="B63" s="55"/>
      <c r="C63" s="55"/>
      <c r="D63" s="47"/>
      <c r="E63" s="58" t="s">
        <v>269</v>
      </c>
      <c r="F63" s="55"/>
      <c r="G63" s="48" t="s">
        <v>270</v>
      </c>
      <c r="H63" s="52"/>
      <c r="I63" s="52"/>
      <c r="J63" s="51"/>
      <c r="K63" s="36"/>
      <c r="M63" s="46"/>
    </row>
    <row r="64" spans="1:11" ht="22.5">
      <c r="A64" s="55">
        <v>5</v>
      </c>
      <c r="B64" s="55" t="s">
        <v>21</v>
      </c>
      <c r="C64" s="55" t="s">
        <v>23</v>
      </c>
      <c r="D64" s="47">
        <v>713141396</v>
      </c>
      <c r="E64" s="65" t="s">
        <v>114</v>
      </c>
      <c r="F64" s="55" t="s">
        <v>22</v>
      </c>
      <c r="G64" s="42">
        <v>59.58</v>
      </c>
      <c r="H64" s="52">
        <v>0</v>
      </c>
      <c r="I64" s="52">
        <f>G64*H64</f>
        <v>0</v>
      </c>
      <c r="J64" s="51"/>
      <c r="K64" s="36"/>
    </row>
    <row r="65" spans="1:11" ht="47.25" customHeight="1">
      <c r="A65" s="55"/>
      <c r="B65" s="55"/>
      <c r="C65" s="55"/>
      <c r="D65" s="47"/>
      <c r="E65" s="58" t="s">
        <v>271</v>
      </c>
      <c r="F65" s="55"/>
      <c r="G65" s="48" t="s">
        <v>272</v>
      </c>
      <c r="H65" s="52"/>
      <c r="I65" s="52"/>
      <c r="J65" s="51"/>
      <c r="K65" s="36"/>
    </row>
    <row r="66" spans="1:11" ht="15" customHeight="1">
      <c r="A66" s="55"/>
      <c r="B66" s="55"/>
      <c r="C66" s="55"/>
      <c r="D66" s="62">
        <v>28372312</v>
      </c>
      <c r="E66" s="31" t="s">
        <v>273</v>
      </c>
      <c r="F66" s="61" t="s">
        <v>22</v>
      </c>
      <c r="G66" s="41">
        <v>62.559</v>
      </c>
      <c r="H66" s="71">
        <v>0</v>
      </c>
      <c r="I66" s="71">
        <f>G66*H66</f>
        <v>0</v>
      </c>
      <c r="J66" s="51"/>
      <c r="K66" s="81"/>
    </row>
    <row r="67" spans="1:11" ht="15" customHeight="1">
      <c r="A67" s="61">
        <v>7</v>
      </c>
      <c r="B67" s="61"/>
      <c r="C67" s="61"/>
      <c r="D67" s="62">
        <v>28372312</v>
      </c>
      <c r="E67" s="69" t="s">
        <v>104</v>
      </c>
      <c r="F67" s="61" t="s">
        <v>22</v>
      </c>
      <c r="G67" s="41">
        <v>581.028</v>
      </c>
      <c r="H67" s="71">
        <v>0</v>
      </c>
      <c r="I67" s="71">
        <f>G67*H67</f>
        <v>0</v>
      </c>
      <c r="J67" s="51"/>
      <c r="K67" s="81"/>
    </row>
    <row r="68" spans="1:11" ht="12.75" customHeight="1">
      <c r="A68" s="61">
        <v>7</v>
      </c>
      <c r="B68" s="61"/>
      <c r="C68" s="61"/>
      <c r="D68" s="62">
        <v>28376101</v>
      </c>
      <c r="E68" s="31" t="s">
        <v>147</v>
      </c>
      <c r="F68" s="61" t="s">
        <v>146</v>
      </c>
      <c r="G68" s="41">
        <v>13.104</v>
      </c>
      <c r="H68" s="71">
        <v>0</v>
      </c>
      <c r="I68" s="71">
        <f>G68*H68</f>
        <v>0</v>
      </c>
      <c r="J68" s="51"/>
      <c r="K68" s="81"/>
    </row>
    <row r="69" spans="1:11" ht="90">
      <c r="A69" s="61"/>
      <c r="B69" s="61"/>
      <c r="C69" s="61"/>
      <c r="D69" s="62"/>
      <c r="E69" s="58" t="s">
        <v>275</v>
      </c>
      <c r="F69" s="61"/>
      <c r="G69" s="48" t="s">
        <v>276</v>
      </c>
      <c r="H69" s="71"/>
      <c r="I69" s="71"/>
      <c r="J69" s="51"/>
      <c r="K69" s="36"/>
    </row>
    <row r="70" spans="1:11" ht="18" customHeight="1">
      <c r="A70" s="55">
        <v>31</v>
      </c>
      <c r="B70" s="55" t="s">
        <v>21</v>
      </c>
      <c r="C70" s="55" t="s">
        <v>23</v>
      </c>
      <c r="D70" s="47">
        <v>998713102</v>
      </c>
      <c r="E70" s="68" t="s">
        <v>277</v>
      </c>
      <c r="F70" s="55" t="s">
        <v>30</v>
      </c>
      <c r="G70" s="42">
        <v>3.552</v>
      </c>
      <c r="H70" s="52">
        <v>0</v>
      </c>
      <c r="I70" s="52">
        <f>G70*H70</f>
        <v>0</v>
      </c>
      <c r="J70" s="51"/>
      <c r="K70" s="36"/>
    </row>
    <row r="71" spans="1:11" ht="13.5" customHeight="1">
      <c r="A71" s="55">
        <v>31</v>
      </c>
      <c r="B71" s="55" t="s">
        <v>21</v>
      </c>
      <c r="C71" s="55" t="s">
        <v>23</v>
      </c>
      <c r="D71" s="47">
        <v>998713181</v>
      </c>
      <c r="E71" s="57" t="s">
        <v>121</v>
      </c>
      <c r="F71" s="55" t="s">
        <v>30</v>
      </c>
      <c r="G71" s="42">
        <v>3.552</v>
      </c>
      <c r="H71" s="52">
        <v>0</v>
      </c>
      <c r="I71" s="52">
        <f>G71*H71</f>
        <v>0</v>
      </c>
      <c r="J71" s="51"/>
      <c r="K71" s="36"/>
    </row>
    <row r="72" spans="1:11" ht="21" customHeight="1">
      <c r="A72" s="37"/>
      <c r="B72" s="59" t="s">
        <v>3</v>
      </c>
      <c r="C72" s="37"/>
      <c r="D72" s="60">
        <v>762</v>
      </c>
      <c r="E72" s="60" t="s">
        <v>105</v>
      </c>
      <c r="F72" s="37"/>
      <c r="G72" s="37"/>
      <c r="H72" s="37"/>
      <c r="I72" s="70">
        <f>SUM(I73:I74)</f>
        <v>0</v>
      </c>
      <c r="J72" s="51"/>
      <c r="K72" s="36"/>
    </row>
    <row r="73" spans="1:11" ht="22.5">
      <c r="A73" s="55">
        <v>1</v>
      </c>
      <c r="B73" s="55" t="s">
        <v>21</v>
      </c>
      <c r="C73" s="55" t="s">
        <v>23</v>
      </c>
      <c r="D73" s="47">
        <v>762361312</v>
      </c>
      <c r="E73" s="65" t="s">
        <v>113</v>
      </c>
      <c r="F73" s="55" t="s">
        <v>22</v>
      </c>
      <c r="G73" s="42">
        <v>20.447</v>
      </c>
      <c r="H73" s="52">
        <v>0</v>
      </c>
      <c r="I73" s="52">
        <f>G73*H73</f>
        <v>0</v>
      </c>
      <c r="J73" s="51"/>
      <c r="K73" s="36"/>
    </row>
    <row r="74" spans="1:11" ht="14.25" customHeight="1">
      <c r="A74" s="55">
        <v>31</v>
      </c>
      <c r="B74" s="55" t="s">
        <v>21</v>
      </c>
      <c r="C74" s="55" t="s">
        <v>23</v>
      </c>
      <c r="D74" s="47">
        <v>998762102</v>
      </c>
      <c r="E74" s="68" t="s">
        <v>148</v>
      </c>
      <c r="F74" s="55" t="s">
        <v>30</v>
      </c>
      <c r="G74" s="42">
        <v>0.286</v>
      </c>
      <c r="H74" s="52">
        <v>0</v>
      </c>
      <c r="I74" s="52">
        <f>G74*H74</f>
        <v>0</v>
      </c>
      <c r="J74" s="51"/>
      <c r="K74" s="36"/>
    </row>
    <row r="75" spans="10:11" ht="12.75">
      <c r="J75" s="36"/>
      <c r="K75" s="36"/>
    </row>
    <row r="76" spans="5:11" ht="12.75">
      <c r="E76" s="28" t="s">
        <v>33</v>
      </c>
      <c r="F76" s="1"/>
      <c r="G76" s="1"/>
      <c r="H76" s="1"/>
      <c r="I76" s="29">
        <f>I28+I13</f>
        <v>0</v>
      </c>
      <c r="J76" s="51"/>
      <c r="K76" s="36"/>
    </row>
    <row r="77" spans="1:11" ht="12.75">
      <c r="A77" s="5"/>
      <c r="B77" s="18"/>
      <c r="C77" s="18"/>
      <c r="D77" s="30"/>
      <c r="E77" s="19"/>
      <c r="F77" s="18"/>
      <c r="G77" s="44"/>
      <c r="H77" s="45"/>
      <c r="I77" s="45"/>
      <c r="J77" s="27"/>
      <c r="K77" s="36"/>
    </row>
    <row r="78" spans="1:11" ht="12.75">
      <c r="A78" s="5"/>
      <c r="B78" s="18"/>
      <c r="C78" s="18"/>
      <c r="D78" s="30"/>
      <c r="E78" s="19"/>
      <c r="F78" s="18"/>
      <c r="G78" s="44"/>
      <c r="H78" s="45"/>
      <c r="I78" s="45"/>
      <c r="J78" s="27"/>
      <c r="K78" s="36"/>
    </row>
    <row r="79" spans="1:11" ht="12.75">
      <c r="A79" s="5"/>
      <c r="B79" s="6"/>
      <c r="C79" s="5"/>
      <c r="D79" s="7"/>
      <c r="E79" s="7"/>
      <c r="F79" s="5"/>
      <c r="G79" s="5"/>
      <c r="H79" s="5"/>
      <c r="I79" s="8"/>
      <c r="J79" s="27"/>
      <c r="K79" s="36"/>
    </row>
    <row r="80" spans="1:11" ht="12.75">
      <c r="A80" s="5"/>
      <c r="B80" s="18"/>
      <c r="C80" s="18"/>
      <c r="D80" s="30"/>
      <c r="E80" s="19"/>
      <c r="F80" s="18"/>
      <c r="G80" s="44"/>
      <c r="H80" s="45"/>
      <c r="I80" s="45"/>
      <c r="J80" s="27"/>
      <c r="K80" s="36"/>
    </row>
    <row r="81" spans="1:11" ht="20.25" customHeight="1">
      <c r="A81" s="5"/>
      <c r="B81" s="6"/>
      <c r="C81" s="5"/>
      <c r="D81" s="7"/>
      <c r="E81" s="7"/>
      <c r="F81" s="5"/>
      <c r="G81" s="5"/>
      <c r="H81" s="5"/>
      <c r="I81" s="8"/>
      <c r="J81" s="27"/>
      <c r="K81" s="36"/>
    </row>
    <row r="82" spans="1:11" ht="12.75">
      <c r="A82" s="18"/>
      <c r="B82" s="18"/>
      <c r="C82" s="18"/>
      <c r="D82" s="30"/>
      <c r="E82" s="19"/>
      <c r="F82" s="18"/>
      <c r="G82" s="42"/>
      <c r="H82" s="45"/>
      <c r="I82" s="45"/>
      <c r="J82" s="27"/>
      <c r="K82" s="36"/>
    </row>
    <row r="83" spans="1:11" ht="12.75">
      <c r="A83" s="32"/>
      <c r="B83" s="33"/>
      <c r="C83" s="32"/>
      <c r="D83" s="32"/>
      <c r="E83" s="32"/>
      <c r="F83" s="32"/>
      <c r="G83" s="32"/>
      <c r="H83" s="39"/>
      <c r="I83" s="34"/>
      <c r="J83" s="27"/>
      <c r="K83" s="36"/>
    </row>
    <row r="84" spans="1:11" ht="12.75">
      <c r="A84" s="5"/>
      <c r="B84" s="6"/>
      <c r="C84" s="5"/>
      <c r="D84" s="7"/>
      <c r="E84" s="7"/>
      <c r="F84" s="5"/>
      <c r="G84" s="5"/>
      <c r="H84" s="37"/>
      <c r="I84" s="8"/>
      <c r="K84" s="36"/>
    </row>
    <row r="85" spans="1:11" ht="12.75">
      <c r="A85" s="18"/>
      <c r="B85" s="18"/>
      <c r="C85" s="18"/>
      <c r="D85" s="30"/>
      <c r="E85" s="25"/>
      <c r="F85" s="18"/>
      <c r="G85" s="44"/>
      <c r="H85" s="38"/>
      <c r="I85" s="45"/>
      <c r="J85" s="27"/>
      <c r="K85" s="36"/>
    </row>
    <row r="86" spans="1:11" ht="12.75">
      <c r="A86" s="21"/>
      <c r="B86" s="21"/>
      <c r="C86" s="21"/>
      <c r="D86" s="20"/>
      <c r="E86" s="31"/>
      <c r="F86" s="21"/>
      <c r="G86" s="22"/>
      <c r="H86" s="40"/>
      <c r="I86" s="23"/>
      <c r="J86" s="27"/>
      <c r="K86" s="36"/>
    </row>
    <row r="87" spans="1:11" ht="12.75">
      <c r="A87" s="18"/>
      <c r="B87" s="18"/>
      <c r="C87" s="18"/>
      <c r="D87" s="30"/>
      <c r="E87" s="24"/>
      <c r="F87" s="18"/>
      <c r="G87" s="44"/>
      <c r="H87" s="38"/>
      <c r="I87" s="45"/>
      <c r="J87" s="27"/>
      <c r="K87" s="36"/>
    </row>
    <row r="88" spans="1:11" ht="12.75">
      <c r="A88" s="21"/>
      <c r="B88" s="21"/>
      <c r="C88" s="21"/>
      <c r="D88" s="20"/>
      <c r="E88" s="43"/>
      <c r="F88" s="21"/>
      <c r="G88" s="22"/>
      <c r="H88" s="40"/>
      <c r="I88" s="23"/>
      <c r="J88" s="27"/>
      <c r="K88" s="36"/>
    </row>
    <row r="89" spans="1:11" ht="12.75">
      <c r="A89" s="18"/>
      <c r="B89" s="18"/>
      <c r="C89" s="18"/>
      <c r="D89" s="30"/>
      <c r="E89" s="24"/>
      <c r="F89" s="18"/>
      <c r="G89" s="44"/>
      <c r="H89" s="38"/>
      <c r="I89" s="45"/>
      <c r="J89" s="27"/>
      <c r="K89" s="36"/>
    </row>
    <row r="90" spans="1:11" ht="12.75">
      <c r="A90" s="18"/>
      <c r="B90" s="21"/>
      <c r="C90" s="21"/>
      <c r="D90" s="20"/>
      <c r="E90" s="43"/>
      <c r="F90" s="21"/>
      <c r="G90" s="22"/>
      <c r="H90" s="40"/>
      <c r="I90" s="23"/>
      <c r="J90" s="27"/>
      <c r="K90" s="36"/>
    </row>
    <row r="91" spans="1:11" ht="12.75">
      <c r="A91" s="18"/>
      <c r="B91" s="18"/>
      <c r="C91" s="18"/>
      <c r="D91" s="30"/>
      <c r="E91" s="24"/>
      <c r="F91" s="18"/>
      <c r="G91" s="44"/>
      <c r="H91" s="38"/>
      <c r="I91" s="45"/>
      <c r="J91" s="27"/>
      <c r="K91" s="36"/>
    </row>
    <row r="92" spans="1:11" ht="12.75">
      <c r="A92" s="5"/>
      <c r="B92" s="6"/>
      <c r="C92" s="5"/>
      <c r="D92" s="7"/>
      <c r="E92" s="7"/>
      <c r="F92" s="5"/>
      <c r="G92" s="5"/>
      <c r="H92" s="5"/>
      <c r="I92" s="8"/>
      <c r="K92" s="36"/>
    </row>
    <row r="93" spans="1:11" ht="12.75">
      <c r="A93" s="18"/>
      <c r="B93" s="18"/>
      <c r="C93" s="18"/>
      <c r="D93" s="30"/>
      <c r="E93" s="25"/>
      <c r="F93" s="18"/>
      <c r="G93" s="44"/>
      <c r="H93" s="38"/>
      <c r="I93" s="45"/>
      <c r="J93" s="27"/>
      <c r="K93" s="36"/>
    </row>
    <row r="94" spans="1:11" ht="12.75">
      <c r="A94" s="21"/>
      <c r="B94" s="21"/>
      <c r="C94" s="21"/>
      <c r="D94" s="20"/>
      <c r="E94" s="31"/>
      <c r="F94" s="21"/>
      <c r="G94" s="22"/>
      <c r="H94" s="40"/>
      <c r="I94" s="23"/>
      <c r="J94" s="27"/>
      <c r="K94" s="36"/>
    </row>
    <row r="95" spans="1:11" ht="12.75">
      <c r="A95" s="18"/>
      <c r="B95" s="18"/>
      <c r="C95" s="18"/>
      <c r="D95" s="30"/>
      <c r="E95" s="25"/>
      <c r="F95" s="18"/>
      <c r="G95" s="44"/>
      <c r="H95" s="38"/>
      <c r="I95" s="45"/>
      <c r="J95" s="27"/>
      <c r="K95" s="36"/>
    </row>
    <row r="96" spans="1:11" ht="12.75">
      <c r="A96" s="18"/>
      <c r="B96" s="18"/>
      <c r="C96" s="18"/>
      <c r="D96" s="30"/>
      <c r="E96" s="24"/>
      <c r="F96" s="18"/>
      <c r="G96" s="42"/>
      <c r="H96" s="38"/>
      <c r="I96" s="45"/>
      <c r="J96" s="27"/>
      <c r="K96" s="36"/>
    </row>
    <row r="97" spans="1:11" ht="12.75">
      <c r="A97" s="5"/>
      <c r="B97" s="6"/>
      <c r="C97" s="5"/>
      <c r="D97" s="7"/>
      <c r="E97" s="7"/>
      <c r="F97" s="5"/>
      <c r="G97" s="5"/>
      <c r="H97" s="5"/>
      <c r="I97" s="8"/>
      <c r="J97" s="27"/>
      <c r="K97" s="36"/>
    </row>
    <row r="98" spans="1:11" ht="12.75">
      <c r="A98" s="18"/>
      <c r="B98" s="18"/>
      <c r="C98" s="18"/>
      <c r="D98" s="30"/>
      <c r="E98" s="25"/>
      <c r="F98" s="18"/>
      <c r="G98" s="44"/>
      <c r="H98" s="38"/>
      <c r="I98" s="45"/>
      <c r="J98" s="27"/>
      <c r="K98" s="36"/>
    </row>
    <row r="99" spans="1:11" ht="12.75">
      <c r="A99" s="21"/>
      <c r="B99" s="21"/>
      <c r="C99" s="21"/>
      <c r="D99" s="20"/>
      <c r="E99" s="31"/>
      <c r="F99" s="21"/>
      <c r="G99" s="22"/>
      <c r="H99" s="40"/>
      <c r="I99" s="23"/>
      <c r="J99" s="27"/>
      <c r="K99" s="36"/>
    </row>
    <row r="100" spans="1:11" ht="12.75">
      <c r="A100" s="18"/>
      <c r="B100" s="18"/>
      <c r="C100" s="18"/>
      <c r="D100" s="30"/>
      <c r="E100" s="24"/>
      <c r="F100" s="18"/>
      <c r="G100" s="42"/>
      <c r="H100" s="38"/>
      <c r="I100" s="45"/>
      <c r="J100" s="27"/>
      <c r="K100" s="36"/>
    </row>
    <row r="101" spans="1:11" ht="12.75">
      <c r="A101" s="5"/>
      <c r="B101" s="6"/>
      <c r="C101" s="5"/>
      <c r="D101" s="7"/>
      <c r="E101" s="7"/>
      <c r="F101" s="5"/>
      <c r="G101" s="5"/>
      <c r="H101" s="5"/>
      <c r="I101" s="8"/>
      <c r="K101" s="36"/>
    </row>
    <row r="102" spans="1:11" ht="12.75">
      <c r="A102" s="5"/>
      <c r="B102" s="18"/>
      <c r="C102" s="18"/>
      <c r="D102" s="30"/>
      <c r="E102" s="19"/>
      <c r="F102" s="18"/>
      <c r="G102" s="44"/>
      <c r="H102" s="45"/>
      <c r="I102" s="45"/>
      <c r="J102" s="27"/>
      <c r="K102" s="36"/>
    </row>
    <row r="103" spans="1:11" ht="12.75">
      <c r="A103" s="5"/>
      <c r="B103" s="18"/>
      <c r="C103" s="18"/>
      <c r="D103" s="30"/>
      <c r="E103" s="19"/>
      <c r="F103" s="18"/>
      <c r="G103" s="44"/>
      <c r="H103" s="45"/>
      <c r="I103" s="45"/>
      <c r="J103" s="27"/>
      <c r="K103" s="36"/>
    </row>
    <row r="104" spans="1:11" ht="12.75">
      <c r="A104" s="5"/>
      <c r="B104" s="18"/>
      <c r="C104" s="18"/>
      <c r="D104" s="30"/>
      <c r="E104" s="19"/>
      <c r="F104" s="18"/>
      <c r="G104" s="44"/>
      <c r="H104" s="45"/>
      <c r="I104" s="45"/>
      <c r="J104" s="27"/>
      <c r="K104" s="36"/>
    </row>
    <row r="105" spans="1:11" ht="12.75">
      <c r="A105" s="5"/>
      <c r="B105" s="18"/>
      <c r="C105" s="18"/>
      <c r="D105" s="30"/>
      <c r="E105" s="19"/>
      <c r="F105" s="18"/>
      <c r="G105" s="44"/>
      <c r="H105" s="45"/>
      <c r="I105" s="45"/>
      <c r="J105" s="27"/>
      <c r="K105" s="36"/>
    </row>
    <row r="106" spans="1:11" ht="12.75">
      <c r="A106" s="5"/>
      <c r="B106" s="18"/>
      <c r="C106" s="18"/>
      <c r="D106" s="30"/>
      <c r="E106" s="19"/>
      <c r="F106" s="18"/>
      <c r="G106" s="44"/>
      <c r="H106" s="45"/>
      <c r="I106" s="45"/>
      <c r="J106" s="27"/>
      <c r="K106" s="36"/>
    </row>
    <row r="107" spans="1:11" ht="12.75">
      <c r="A107" s="5"/>
      <c r="B107" s="18"/>
      <c r="C107" s="18"/>
      <c r="D107" s="30"/>
      <c r="E107" s="19"/>
      <c r="F107" s="18"/>
      <c r="G107" s="44"/>
      <c r="H107" s="45"/>
      <c r="I107" s="45"/>
      <c r="J107" s="27"/>
      <c r="K107" s="36"/>
    </row>
    <row r="108" spans="1:11" ht="12.75">
      <c r="A108" s="5"/>
      <c r="B108" s="18"/>
      <c r="C108" s="18"/>
      <c r="D108" s="30"/>
      <c r="E108" s="19"/>
      <c r="F108" s="18"/>
      <c r="G108" s="44"/>
      <c r="H108" s="45"/>
      <c r="I108" s="45"/>
      <c r="J108" s="27"/>
      <c r="K108" s="36"/>
    </row>
    <row r="109" spans="1:11" ht="12.75">
      <c r="A109" s="18"/>
      <c r="B109" s="18"/>
      <c r="C109" s="18"/>
      <c r="D109" s="30"/>
      <c r="E109" s="24"/>
      <c r="F109" s="18"/>
      <c r="G109" s="42"/>
      <c r="H109" s="38"/>
      <c r="I109" s="45"/>
      <c r="J109" s="27"/>
      <c r="K109" s="36"/>
    </row>
    <row r="110" spans="1:11" ht="12.75">
      <c r="A110" s="5"/>
      <c r="B110" s="6"/>
      <c r="C110" s="5"/>
      <c r="D110" s="7"/>
      <c r="E110" s="7"/>
      <c r="F110" s="5"/>
      <c r="G110" s="5"/>
      <c r="H110" s="5"/>
      <c r="I110" s="8"/>
      <c r="J110" s="27"/>
      <c r="K110" s="36"/>
    </row>
    <row r="111" spans="1:11" ht="12.75">
      <c r="A111" s="5"/>
      <c r="B111" s="18"/>
      <c r="C111" s="18"/>
      <c r="D111" s="30"/>
      <c r="E111" s="19"/>
      <c r="F111" s="18"/>
      <c r="G111" s="44"/>
      <c r="H111" s="45"/>
      <c r="I111" s="45"/>
      <c r="J111" s="27"/>
      <c r="K111" s="36"/>
    </row>
    <row r="112" spans="1:11" ht="12.75">
      <c r="A112" s="18"/>
      <c r="B112" s="18"/>
      <c r="C112" s="18"/>
      <c r="D112" s="30"/>
      <c r="E112" s="19"/>
      <c r="F112" s="18"/>
      <c r="G112" s="42"/>
      <c r="H112" s="38"/>
      <c r="I112" s="45"/>
      <c r="J112" s="27"/>
      <c r="K112" s="36"/>
    </row>
    <row r="113" spans="1:9" ht="12.75">
      <c r="A113" s="5"/>
      <c r="B113" s="6"/>
      <c r="C113" s="5"/>
      <c r="D113" s="7"/>
      <c r="E113" s="7"/>
      <c r="F113" s="5"/>
      <c r="G113" s="5"/>
      <c r="H113" s="5"/>
      <c r="I113" s="8"/>
    </row>
    <row r="114" spans="1:9" ht="12.75">
      <c r="A114" s="5"/>
      <c r="B114" s="18"/>
      <c r="C114" s="18"/>
      <c r="D114" s="30"/>
      <c r="E114" s="19"/>
      <c r="F114" s="18"/>
      <c r="G114" s="44"/>
      <c r="H114" s="45"/>
      <c r="I114" s="45"/>
    </row>
    <row r="116" spans="5:9" ht="12.75">
      <c r="E116" s="28"/>
      <c r="F116" s="1"/>
      <c r="G116" s="1"/>
      <c r="H116" s="1"/>
      <c r="I116" s="29"/>
    </row>
  </sheetData>
  <sheetProtection/>
  <mergeCells count="1">
    <mergeCell ref="C9:D9"/>
  </mergeCells>
  <printOptions/>
  <pageMargins left="0.7" right="0.7" top="0.787401575" bottom="0.787401575" header="0.3" footer="0.3"/>
  <pageSetup horizontalDpi="300" verticalDpi="300" orientation="portrait" paperSize="9" scale="73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7.140625" style="84" customWidth="1"/>
    <col min="2" max="3" width="1.8515625" style="84" customWidth="1"/>
    <col min="4" max="4" width="5.00390625" style="84" customWidth="1"/>
    <col min="5" max="5" width="15.00390625" style="84" customWidth="1"/>
    <col min="6" max="6" width="6.28125" style="84" customWidth="1"/>
    <col min="7" max="7" width="12.00390625" style="84" customWidth="1"/>
    <col min="8" max="8" width="13.00390625" style="84" customWidth="1"/>
    <col min="9" max="9" width="16.00390625" style="84" customWidth="1"/>
    <col min="10" max="10" width="5.00390625" style="84" customWidth="1"/>
    <col min="11" max="11" width="2.8515625" style="84" customWidth="1"/>
    <col min="12" max="12" width="6.8515625" style="84" customWidth="1"/>
    <col min="13" max="13" width="9.8515625" style="84" customWidth="1"/>
    <col min="14" max="14" width="0.9921875" style="84" customWidth="1"/>
    <col min="15" max="15" width="2.8515625" style="84" customWidth="1"/>
    <col min="16" max="16" width="5.8515625" style="84" customWidth="1"/>
    <col min="17" max="17" width="5.00390625" style="84" customWidth="1"/>
    <col min="18" max="16384" width="9.140625" style="84" customWidth="1"/>
  </cols>
  <sheetData>
    <row r="1" spans="1:17" ht="29.25" customHeight="1">
      <c r="A1" s="138" t="s">
        <v>178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83"/>
    </row>
    <row r="2" spans="1:17" ht="45.75" customHeight="1">
      <c r="A2" s="140" t="s">
        <v>179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85"/>
    </row>
    <row r="3" spans="1:17" ht="37.5" customHeight="1">
      <c r="A3" s="142" t="s">
        <v>0</v>
      </c>
      <c r="B3" s="141"/>
      <c r="C3" s="141"/>
      <c r="D3" s="141"/>
      <c r="E3" s="141"/>
      <c r="F3" s="141"/>
      <c r="G3" s="141"/>
      <c r="H3" s="141"/>
      <c r="I3" s="141"/>
      <c r="J3" s="143" t="s">
        <v>205</v>
      </c>
      <c r="K3" s="143"/>
      <c r="L3" s="143"/>
      <c r="M3" s="143"/>
      <c r="N3" s="143"/>
      <c r="O3" s="143"/>
      <c r="P3" s="143"/>
      <c r="Q3" s="85"/>
    </row>
    <row r="4" spans="1:17" ht="54" customHeight="1">
      <c r="A4" s="142" t="s">
        <v>206</v>
      </c>
      <c r="B4" s="141"/>
      <c r="C4" s="141"/>
      <c r="D4" s="141"/>
      <c r="E4" s="141"/>
      <c r="F4" s="141"/>
      <c r="G4" s="141"/>
      <c r="H4" s="141"/>
      <c r="I4" s="141"/>
      <c r="J4" s="144" t="s">
        <v>180</v>
      </c>
      <c r="K4" s="144"/>
      <c r="L4" s="144"/>
      <c r="M4" s="144"/>
      <c r="N4" s="144"/>
      <c r="O4" s="144"/>
      <c r="P4" s="144"/>
      <c r="Q4" s="85"/>
    </row>
    <row r="5" spans="1:17" ht="63" customHeight="1">
      <c r="A5" s="133" t="s">
        <v>181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85"/>
    </row>
    <row r="6" spans="1:17" ht="21.75" customHeight="1">
      <c r="A6" s="135" t="s">
        <v>182</v>
      </c>
      <c r="B6" s="136"/>
      <c r="C6" s="136"/>
      <c r="D6" s="136"/>
      <c r="E6" s="136"/>
      <c r="F6" s="136"/>
      <c r="G6" s="136"/>
      <c r="H6" s="136"/>
      <c r="I6" s="136"/>
      <c r="J6" s="137"/>
      <c r="K6" s="137"/>
      <c r="L6" s="137"/>
      <c r="M6" s="137"/>
      <c r="N6" s="137"/>
      <c r="O6" s="158"/>
      <c r="P6" s="158"/>
      <c r="Q6" s="83"/>
    </row>
    <row r="7" spans="1:17" ht="16.5" customHeight="1">
      <c r="A7" s="145" t="s">
        <v>183</v>
      </c>
      <c r="B7" s="146"/>
      <c r="C7" s="146"/>
      <c r="D7" s="146"/>
      <c r="E7" s="146"/>
      <c r="F7" s="146"/>
      <c r="G7" s="146"/>
      <c r="H7" s="146"/>
      <c r="I7" s="146"/>
      <c r="J7" s="147">
        <v>0</v>
      </c>
      <c r="K7" s="147"/>
      <c r="L7" s="147"/>
      <c r="M7" s="147"/>
      <c r="N7" s="147"/>
      <c r="O7" s="159"/>
      <c r="P7" s="159"/>
      <c r="Q7" s="86"/>
    </row>
    <row r="8" spans="1:17" ht="15.75" customHeight="1">
      <c r="A8" s="145" t="s">
        <v>184</v>
      </c>
      <c r="B8" s="146"/>
      <c r="C8" s="146"/>
      <c r="D8" s="146"/>
      <c r="E8" s="146"/>
      <c r="F8" s="146"/>
      <c r="G8" s="146"/>
      <c r="H8" s="146"/>
      <c r="I8" s="146"/>
      <c r="J8" s="147">
        <f>I20</f>
        <v>0</v>
      </c>
      <c r="K8" s="147"/>
      <c r="L8" s="147"/>
      <c r="M8" s="147"/>
      <c r="N8" s="147"/>
      <c r="O8" s="159"/>
      <c r="P8" s="159"/>
      <c r="Q8" s="86"/>
    </row>
    <row r="9" spans="1:17" ht="16.5" customHeight="1">
      <c r="A9" s="145" t="s">
        <v>185</v>
      </c>
      <c r="B9" s="146"/>
      <c r="C9" s="146"/>
      <c r="D9" s="146"/>
      <c r="E9" s="146"/>
      <c r="F9" s="146"/>
      <c r="G9" s="146"/>
      <c r="H9" s="146"/>
      <c r="I9" s="146"/>
      <c r="J9" s="147">
        <v>0</v>
      </c>
      <c r="K9" s="147"/>
      <c r="L9" s="147"/>
      <c r="M9" s="147"/>
      <c r="N9" s="147"/>
      <c r="O9" s="159"/>
      <c r="P9" s="159"/>
      <c r="Q9" s="86"/>
    </row>
    <row r="10" spans="1:17" ht="15.75" customHeight="1">
      <c r="A10" s="145" t="s">
        <v>186</v>
      </c>
      <c r="B10" s="146"/>
      <c r="C10" s="146"/>
      <c r="D10" s="146"/>
      <c r="E10" s="146"/>
      <c r="F10" s="146"/>
      <c r="G10" s="146"/>
      <c r="H10" s="146"/>
      <c r="I10" s="146"/>
      <c r="J10" s="147">
        <f>K17</f>
        <v>0</v>
      </c>
      <c r="K10" s="147"/>
      <c r="L10" s="147"/>
      <c r="M10" s="147"/>
      <c r="N10" s="147"/>
      <c r="O10" s="159"/>
      <c r="P10" s="159"/>
      <c r="Q10" s="86"/>
    </row>
    <row r="11" spans="1:17" ht="39" customHeight="1">
      <c r="A11" s="155" t="s">
        <v>187</v>
      </c>
      <c r="B11" s="156"/>
      <c r="C11" s="156"/>
      <c r="D11" s="156"/>
      <c r="E11" s="156"/>
      <c r="F11" s="156"/>
      <c r="G11" s="156"/>
      <c r="H11" s="156"/>
      <c r="I11" s="156"/>
      <c r="J11" s="157">
        <v>0</v>
      </c>
      <c r="K11" s="157"/>
      <c r="L11" s="157"/>
      <c r="M11" s="157"/>
      <c r="N11" s="157"/>
      <c r="O11" s="160"/>
      <c r="P11" s="160"/>
      <c r="Q11" s="83"/>
    </row>
    <row r="12" spans="1:17" ht="33.75" customHeight="1">
      <c r="A12" s="148" t="s">
        <v>188</v>
      </c>
      <c r="B12" s="149"/>
      <c r="C12" s="149"/>
      <c r="D12" s="149"/>
      <c r="E12" s="149"/>
      <c r="F12" s="149"/>
      <c r="G12" s="149"/>
      <c r="H12" s="149"/>
      <c r="I12" s="149"/>
      <c r="J12" s="150">
        <f>J8+J10</f>
        <v>0</v>
      </c>
      <c r="K12" s="150"/>
      <c r="L12" s="150"/>
      <c r="M12" s="150"/>
      <c r="N12" s="150"/>
      <c r="O12" s="150"/>
      <c r="P12" s="150"/>
      <c r="Q12" s="83"/>
    </row>
    <row r="13" spans="1:17" ht="30" customHeight="1">
      <c r="A13" s="151" t="s">
        <v>351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</row>
    <row r="14" spans="1:17" ht="22.5" customHeight="1">
      <c r="A14" s="153" t="s">
        <v>189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</row>
    <row r="15" spans="1:17" ht="12.75" customHeight="1">
      <c r="A15" s="154" t="s">
        <v>190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86"/>
    </row>
    <row r="16" spans="1:17" ht="15" customHeight="1">
      <c r="A16" s="87">
        <v>732</v>
      </c>
      <c r="B16" s="161" t="s">
        <v>191</v>
      </c>
      <c r="C16" s="161"/>
      <c r="D16" s="161"/>
      <c r="E16" s="161"/>
      <c r="F16" s="161"/>
      <c r="G16" s="162" t="s">
        <v>192</v>
      </c>
      <c r="H16" s="162"/>
      <c r="I16" s="162"/>
      <c r="J16" s="162"/>
      <c r="K16" s="163">
        <f>I20</f>
        <v>0</v>
      </c>
      <c r="L16" s="163"/>
      <c r="M16" s="163"/>
      <c r="N16" s="163"/>
      <c r="O16" s="163"/>
      <c r="P16" s="163"/>
      <c r="Q16" s="86"/>
    </row>
    <row r="17" spans="1:17" ht="15" customHeight="1">
      <c r="A17" s="88" t="s">
        <v>193</v>
      </c>
      <c r="B17" s="164" t="s">
        <v>194</v>
      </c>
      <c r="C17" s="164"/>
      <c r="D17" s="164"/>
      <c r="E17" s="164"/>
      <c r="F17" s="164"/>
      <c r="G17" s="165" t="s">
        <v>193</v>
      </c>
      <c r="H17" s="165"/>
      <c r="I17" s="165"/>
      <c r="J17" s="165"/>
      <c r="K17" s="166">
        <f>I35</f>
        <v>0</v>
      </c>
      <c r="L17" s="166"/>
      <c r="M17" s="166"/>
      <c r="N17" s="166"/>
      <c r="O17" s="166"/>
      <c r="P17" s="166"/>
      <c r="Q17" s="86"/>
    </row>
    <row r="18" spans="1:17" ht="15" customHeight="1">
      <c r="A18" s="89" t="s">
        <v>195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9">
        <f>SUM(K16:P17)</f>
        <v>0</v>
      </c>
      <c r="L18" s="169"/>
      <c r="M18" s="169"/>
      <c r="N18" s="169"/>
      <c r="O18" s="169"/>
      <c r="P18" s="169"/>
      <c r="Q18" s="86"/>
    </row>
    <row r="19" spans="1:17" ht="39" customHeight="1">
      <c r="A19" s="154" t="s">
        <v>196</v>
      </c>
      <c r="B19" s="154"/>
      <c r="C19" s="154"/>
      <c r="D19" s="115" t="s">
        <v>197</v>
      </c>
      <c r="E19" s="115"/>
      <c r="F19" s="116" t="s">
        <v>18</v>
      </c>
      <c r="G19" s="90" t="s">
        <v>198</v>
      </c>
      <c r="H19" s="91" t="s">
        <v>199</v>
      </c>
      <c r="I19" s="121" t="s">
        <v>11</v>
      </c>
      <c r="J19" s="120"/>
      <c r="K19" s="120"/>
      <c r="L19" s="170" t="s">
        <v>201</v>
      </c>
      <c r="M19" s="170"/>
      <c r="N19" s="170"/>
      <c r="O19" s="170"/>
      <c r="P19" s="170"/>
      <c r="Q19" s="85"/>
    </row>
    <row r="20" spans="1:17" ht="19.5" customHeight="1">
      <c r="A20" s="171" t="s">
        <v>202</v>
      </c>
      <c r="B20" s="171"/>
      <c r="C20" s="171"/>
      <c r="D20" s="172" t="s">
        <v>203</v>
      </c>
      <c r="E20" s="172"/>
      <c r="F20" s="172"/>
      <c r="G20" s="123"/>
      <c r="H20" s="123"/>
      <c r="I20" s="122">
        <f>SUM(I21:I34)</f>
        <v>0</v>
      </c>
      <c r="J20" s="123"/>
      <c r="K20" s="123"/>
      <c r="L20" s="173"/>
      <c r="M20" s="173"/>
      <c r="N20" s="173"/>
      <c r="O20" s="173"/>
      <c r="P20" s="173"/>
      <c r="Q20" s="83"/>
    </row>
    <row r="21" spans="1:17" ht="26.25" customHeight="1">
      <c r="A21" s="118" t="s">
        <v>355</v>
      </c>
      <c r="B21" s="167" t="s">
        <v>387</v>
      </c>
      <c r="C21" s="167"/>
      <c r="D21" s="167"/>
      <c r="E21" s="167"/>
      <c r="F21" s="117" t="s">
        <v>217</v>
      </c>
      <c r="G21" s="119">
        <v>2</v>
      </c>
      <c r="H21" s="119">
        <v>0</v>
      </c>
      <c r="I21" s="124">
        <f>G21*H21</f>
        <v>0</v>
      </c>
      <c r="J21" s="114"/>
      <c r="K21" s="114"/>
      <c r="L21" s="114"/>
      <c r="M21" s="114"/>
      <c r="N21" s="114"/>
      <c r="O21" s="114"/>
      <c r="P21" s="114"/>
      <c r="Q21" s="86"/>
    </row>
    <row r="22" spans="1:17" ht="24.75" customHeight="1">
      <c r="A22" s="118" t="s">
        <v>356</v>
      </c>
      <c r="B22" s="167" t="s">
        <v>379</v>
      </c>
      <c r="C22" s="167"/>
      <c r="D22" s="167"/>
      <c r="E22" s="167"/>
      <c r="F22" s="114" t="s">
        <v>354</v>
      </c>
      <c r="G22" s="119">
        <v>2</v>
      </c>
      <c r="H22" s="119">
        <v>0</v>
      </c>
      <c r="I22" s="124">
        <f aca="true" t="shared" si="0" ref="I22:I34">G22*H22</f>
        <v>0</v>
      </c>
      <c r="J22" s="114"/>
      <c r="K22" s="114"/>
      <c r="L22" s="114"/>
      <c r="M22" s="114"/>
      <c r="N22" s="114"/>
      <c r="O22" s="114"/>
      <c r="P22" s="114"/>
      <c r="Q22" s="85"/>
    </row>
    <row r="23" spans="1:17" ht="41.25" customHeight="1">
      <c r="A23" s="118" t="s">
        <v>23</v>
      </c>
      <c r="B23" s="167" t="s">
        <v>388</v>
      </c>
      <c r="C23" s="167"/>
      <c r="D23" s="167"/>
      <c r="E23" s="167"/>
      <c r="F23" s="117" t="s">
        <v>217</v>
      </c>
      <c r="G23" s="119">
        <v>2</v>
      </c>
      <c r="H23" s="119">
        <v>0</v>
      </c>
      <c r="I23" s="124">
        <f t="shared" si="0"/>
        <v>0</v>
      </c>
      <c r="J23" s="114"/>
      <c r="K23" s="114"/>
      <c r="L23" s="114"/>
      <c r="M23" s="114"/>
      <c r="N23" s="114"/>
      <c r="O23" s="114"/>
      <c r="P23" s="114"/>
      <c r="Q23" s="85"/>
    </row>
    <row r="24" spans="1:17" ht="24" customHeight="1">
      <c r="A24" s="118" t="s">
        <v>357</v>
      </c>
      <c r="B24" s="167" t="s">
        <v>368</v>
      </c>
      <c r="C24" s="167"/>
      <c r="D24" s="167"/>
      <c r="E24" s="167"/>
      <c r="F24" s="117" t="s">
        <v>217</v>
      </c>
      <c r="G24" s="119">
        <v>2</v>
      </c>
      <c r="H24" s="119">
        <v>0</v>
      </c>
      <c r="I24" s="124">
        <f t="shared" si="0"/>
        <v>0</v>
      </c>
      <c r="J24" s="114"/>
      <c r="K24" s="114"/>
      <c r="L24" s="114"/>
      <c r="M24" s="114"/>
      <c r="N24" s="114"/>
      <c r="O24" s="114"/>
      <c r="P24" s="114"/>
      <c r="Q24" s="85"/>
    </row>
    <row r="25" spans="1:17" ht="27" customHeight="1">
      <c r="A25" s="118" t="s">
        <v>358</v>
      </c>
      <c r="B25" s="167" t="s">
        <v>389</v>
      </c>
      <c r="C25" s="167"/>
      <c r="D25" s="167"/>
      <c r="E25" s="167"/>
      <c r="F25" s="117" t="s">
        <v>217</v>
      </c>
      <c r="G25" s="119">
        <v>1</v>
      </c>
      <c r="H25" s="119">
        <v>0</v>
      </c>
      <c r="I25" s="124">
        <f t="shared" si="0"/>
        <v>0</v>
      </c>
      <c r="J25" s="114"/>
      <c r="K25" s="114"/>
      <c r="L25" s="114"/>
      <c r="M25" s="114"/>
      <c r="N25" s="114"/>
      <c r="O25" s="114"/>
      <c r="P25" s="114"/>
      <c r="Q25" s="85"/>
    </row>
    <row r="26" spans="1:17" ht="15.75" customHeight="1">
      <c r="A26" s="118" t="s">
        <v>359</v>
      </c>
      <c r="B26" s="167" t="s">
        <v>360</v>
      </c>
      <c r="C26" s="167"/>
      <c r="D26" s="167"/>
      <c r="E26" s="167"/>
      <c r="F26" s="117" t="s">
        <v>217</v>
      </c>
      <c r="G26" s="119">
        <v>1</v>
      </c>
      <c r="H26" s="119">
        <v>0</v>
      </c>
      <c r="I26" s="124">
        <f t="shared" si="0"/>
        <v>0</v>
      </c>
      <c r="J26" s="114"/>
      <c r="K26" s="114"/>
      <c r="L26" s="114"/>
      <c r="M26" s="114"/>
      <c r="N26" s="114"/>
      <c r="O26" s="114"/>
      <c r="P26" s="114"/>
      <c r="Q26" s="85"/>
    </row>
    <row r="27" spans="1:17" ht="12.75" customHeight="1">
      <c r="A27" s="118" t="s">
        <v>361</v>
      </c>
      <c r="B27" s="167" t="s">
        <v>381</v>
      </c>
      <c r="C27" s="167"/>
      <c r="D27" s="167"/>
      <c r="E27" s="167"/>
      <c r="F27" s="117" t="s">
        <v>217</v>
      </c>
      <c r="G27" s="119">
        <v>1</v>
      </c>
      <c r="H27" s="119">
        <v>0</v>
      </c>
      <c r="I27" s="124">
        <f t="shared" si="0"/>
        <v>0</v>
      </c>
      <c r="J27" s="114"/>
      <c r="K27" s="114"/>
      <c r="L27" s="114"/>
      <c r="M27" s="114"/>
      <c r="N27" s="114"/>
      <c r="O27" s="114"/>
      <c r="P27" s="114"/>
      <c r="Q27" s="85"/>
    </row>
    <row r="28" spans="1:17" ht="15" customHeight="1">
      <c r="A28" s="118" t="s">
        <v>362</v>
      </c>
      <c r="B28" s="167" t="s">
        <v>363</v>
      </c>
      <c r="C28" s="167"/>
      <c r="D28" s="167"/>
      <c r="E28" s="167"/>
      <c r="F28" s="117" t="s">
        <v>354</v>
      </c>
      <c r="G28" s="119">
        <v>1</v>
      </c>
      <c r="H28" s="119">
        <v>0</v>
      </c>
      <c r="I28" s="124">
        <f t="shared" si="0"/>
        <v>0</v>
      </c>
      <c r="J28" s="114"/>
      <c r="K28" s="114"/>
      <c r="L28" s="114"/>
      <c r="M28" s="114"/>
      <c r="N28" s="114"/>
      <c r="O28" s="114"/>
      <c r="P28" s="114"/>
      <c r="Q28" s="85"/>
    </row>
    <row r="29" spans="1:17" ht="15.75" customHeight="1">
      <c r="A29" s="118" t="s">
        <v>365</v>
      </c>
      <c r="B29" s="167" t="s">
        <v>364</v>
      </c>
      <c r="C29" s="167"/>
      <c r="D29" s="167"/>
      <c r="E29" s="167"/>
      <c r="F29" s="117" t="s">
        <v>354</v>
      </c>
      <c r="G29" s="119">
        <v>1</v>
      </c>
      <c r="H29" s="119">
        <v>0</v>
      </c>
      <c r="I29" s="124">
        <f t="shared" si="0"/>
        <v>0</v>
      </c>
      <c r="J29" s="114"/>
      <c r="K29" s="114"/>
      <c r="L29" s="114"/>
      <c r="M29" s="114"/>
      <c r="N29" s="114"/>
      <c r="O29" s="114"/>
      <c r="P29" s="114"/>
      <c r="Q29" s="85"/>
    </row>
    <row r="30" spans="1:17" ht="15.75" customHeight="1">
      <c r="A30" s="118" t="s">
        <v>366</v>
      </c>
      <c r="B30" s="167" t="s">
        <v>367</v>
      </c>
      <c r="C30" s="167"/>
      <c r="D30" s="167"/>
      <c r="E30" s="167"/>
      <c r="F30" s="117" t="s">
        <v>217</v>
      </c>
      <c r="G30" s="119">
        <v>1</v>
      </c>
      <c r="H30" s="119">
        <v>0</v>
      </c>
      <c r="I30" s="124">
        <f t="shared" si="0"/>
        <v>0</v>
      </c>
      <c r="J30" s="114"/>
      <c r="K30" s="114"/>
      <c r="L30" s="114"/>
      <c r="M30" s="114"/>
      <c r="N30" s="114"/>
      <c r="O30" s="114"/>
      <c r="P30" s="114"/>
      <c r="Q30" s="85"/>
    </row>
    <row r="31" spans="1:17" ht="20.25" customHeight="1">
      <c r="A31" s="118" t="s">
        <v>369</v>
      </c>
      <c r="B31" s="167" t="s">
        <v>370</v>
      </c>
      <c r="C31" s="167"/>
      <c r="D31" s="167"/>
      <c r="E31" s="167"/>
      <c r="F31" s="117" t="s">
        <v>354</v>
      </c>
      <c r="G31" s="119">
        <v>1</v>
      </c>
      <c r="H31" s="119">
        <v>0</v>
      </c>
      <c r="I31" s="124">
        <f t="shared" si="0"/>
        <v>0</v>
      </c>
      <c r="J31" s="114"/>
      <c r="K31" s="114"/>
      <c r="L31" s="114"/>
      <c r="M31" s="114"/>
      <c r="N31" s="114"/>
      <c r="O31" s="114"/>
      <c r="P31" s="114"/>
      <c r="Q31" s="85"/>
    </row>
    <row r="32" spans="1:17" ht="35.25" customHeight="1">
      <c r="A32" s="118" t="s">
        <v>371</v>
      </c>
      <c r="B32" s="167" t="s">
        <v>372</v>
      </c>
      <c r="C32" s="167"/>
      <c r="D32" s="167"/>
      <c r="E32" s="167"/>
      <c r="F32" s="117" t="s">
        <v>354</v>
      </c>
      <c r="G32" s="119">
        <v>1</v>
      </c>
      <c r="H32" s="119">
        <v>0</v>
      </c>
      <c r="I32" s="124">
        <f t="shared" si="0"/>
        <v>0</v>
      </c>
      <c r="J32" s="114"/>
      <c r="K32" s="114"/>
      <c r="L32" s="114"/>
      <c r="M32" s="114"/>
      <c r="N32" s="114"/>
      <c r="O32" s="114"/>
      <c r="P32" s="114"/>
      <c r="Q32" s="85"/>
    </row>
    <row r="33" spans="1:17" ht="18.75" customHeight="1">
      <c r="A33" s="118" t="s">
        <v>373</v>
      </c>
      <c r="B33" s="167" t="s">
        <v>374</v>
      </c>
      <c r="C33" s="167"/>
      <c r="D33" s="167"/>
      <c r="E33" s="167"/>
      <c r="F33" s="117" t="s">
        <v>354</v>
      </c>
      <c r="G33" s="119">
        <v>1</v>
      </c>
      <c r="H33" s="119">
        <v>0</v>
      </c>
      <c r="I33" s="124">
        <f t="shared" si="0"/>
        <v>0</v>
      </c>
      <c r="J33" s="114"/>
      <c r="K33" s="114"/>
      <c r="L33" s="114"/>
      <c r="M33" s="114"/>
      <c r="N33" s="114"/>
      <c r="O33" s="114"/>
      <c r="P33" s="114"/>
      <c r="Q33" s="85"/>
    </row>
    <row r="34" spans="1:17" ht="27.75" customHeight="1">
      <c r="A34" s="118" t="s">
        <v>375</v>
      </c>
      <c r="B34" s="167" t="s">
        <v>380</v>
      </c>
      <c r="C34" s="167"/>
      <c r="D34" s="167"/>
      <c r="E34" s="167"/>
      <c r="F34" s="117" t="s">
        <v>354</v>
      </c>
      <c r="G34" s="119">
        <v>1</v>
      </c>
      <c r="H34" s="119">
        <v>0</v>
      </c>
      <c r="I34" s="124">
        <f t="shared" si="0"/>
        <v>0</v>
      </c>
      <c r="J34" s="114"/>
      <c r="K34" s="114"/>
      <c r="L34" s="114"/>
      <c r="M34" s="114"/>
      <c r="N34" s="114"/>
      <c r="O34" s="114"/>
      <c r="P34" s="114"/>
      <c r="Q34" s="85"/>
    </row>
    <row r="35" spans="1:17" ht="18.75" customHeight="1">
      <c r="A35" s="176" t="s">
        <v>378</v>
      </c>
      <c r="B35" s="177"/>
      <c r="C35" s="177"/>
      <c r="D35" s="172" t="s">
        <v>203</v>
      </c>
      <c r="E35" s="172"/>
      <c r="F35" s="172"/>
      <c r="G35" s="125"/>
      <c r="H35" s="125"/>
      <c r="I35" s="122">
        <f>SUM(I36:I49)</f>
        <v>0</v>
      </c>
      <c r="J35" s="125"/>
      <c r="K35" s="125"/>
      <c r="L35" s="125"/>
      <c r="M35" s="125"/>
      <c r="N35" s="125"/>
      <c r="O35" s="125"/>
      <c r="P35" s="125"/>
      <c r="Q35" s="86"/>
    </row>
    <row r="36" spans="1:17" ht="5.25" customHeight="1">
      <c r="A36" s="86"/>
      <c r="B36" s="86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86"/>
    </row>
    <row r="37" spans="1:17" ht="12.75" customHeight="1">
      <c r="A37" s="174" t="s">
        <v>204</v>
      </c>
      <c r="B37" s="175" t="s">
        <v>376</v>
      </c>
      <c r="C37" s="159"/>
      <c r="D37" s="159"/>
      <c r="E37" s="159"/>
      <c r="F37" s="114" t="s">
        <v>354</v>
      </c>
      <c r="G37" s="119">
        <v>1</v>
      </c>
      <c r="H37" s="119">
        <v>0</v>
      </c>
      <c r="I37" s="124">
        <f>G37*H37</f>
        <v>0</v>
      </c>
      <c r="J37" s="114"/>
      <c r="K37" s="114"/>
      <c r="L37" s="114"/>
      <c r="M37" s="114"/>
      <c r="N37" s="114"/>
      <c r="O37" s="114"/>
      <c r="P37" s="114"/>
      <c r="Q37" s="86"/>
    </row>
    <row r="38" spans="1:17" ht="14.25" customHeight="1">
      <c r="A38" s="174"/>
      <c r="B38" s="175" t="s">
        <v>377</v>
      </c>
      <c r="C38" s="159"/>
      <c r="D38" s="159"/>
      <c r="E38" s="159"/>
      <c r="F38" s="114" t="s">
        <v>31</v>
      </c>
      <c r="G38" s="119">
        <v>1</v>
      </c>
      <c r="H38" s="119">
        <v>0</v>
      </c>
      <c r="I38" s="124">
        <f>G38*H38</f>
        <v>0</v>
      </c>
      <c r="J38" s="114"/>
      <c r="K38" s="114"/>
      <c r="L38" s="114"/>
      <c r="M38" s="114"/>
      <c r="N38" s="114"/>
      <c r="O38" s="114"/>
      <c r="P38" s="114"/>
      <c r="Q38" s="85"/>
    </row>
  </sheetData>
  <sheetProtection/>
  <mergeCells count="58">
    <mergeCell ref="B31:E31"/>
    <mergeCell ref="B32:E32"/>
    <mergeCell ref="B33:E33"/>
    <mergeCell ref="B34:E34"/>
    <mergeCell ref="A37:A38"/>
    <mergeCell ref="B37:E37"/>
    <mergeCell ref="B38:E38"/>
    <mergeCell ref="A35:C35"/>
    <mergeCell ref="D35:F35"/>
    <mergeCell ref="L20:P20"/>
    <mergeCell ref="B29:E29"/>
    <mergeCell ref="B21:E21"/>
    <mergeCell ref="B22:E22"/>
    <mergeCell ref="B23:E23"/>
    <mergeCell ref="B24:E24"/>
    <mergeCell ref="B25:E25"/>
    <mergeCell ref="B26:E26"/>
    <mergeCell ref="B30:E30"/>
    <mergeCell ref="B18:F18"/>
    <mergeCell ref="G18:J18"/>
    <mergeCell ref="K18:P18"/>
    <mergeCell ref="A19:C19"/>
    <mergeCell ref="L19:P19"/>
    <mergeCell ref="B27:E27"/>
    <mergeCell ref="B28:E28"/>
    <mergeCell ref="A20:C20"/>
    <mergeCell ref="D20:F20"/>
    <mergeCell ref="B16:F16"/>
    <mergeCell ref="G16:J16"/>
    <mergeCell ref="K16:P16"/>
    <mergeCell ref="B17:F17"/>
    <mergeCell ref="G17:J17"/>
    <mergeCell ref="K17:P17"/>
    <mergeCell ref="A12:I12"/>
    <mergeCell ref="J12:P12"/>
    <mergeCell ref="A13:Q13"/>
    <mergeCell ref="A14:Q14"/>
    <mergeCell ref="A15:P15"/>
    <mergeCell ref="A10:I10"/>
    <mergeCell ref="J10:N10"/>
    <mergeCell ref="A11:I11"/>
    <mergeCell ref="J11:N11"/>
    <mergeCell ref="O6:P11"/>
    <mergeCell ref="A7:I7"/>
    <mergeCell ref="J7:N7"/>
    <mergeCell ref="A8:I8"/>
    <mergeCell ref="J8:N8"/>
    <mergeCell ref="A9:I9"/>
    <mergeCell ref="J9:N9"/>
    <mergeCell ref="A5:P5"/>
    <mergeCell ref="A6:I6"/>
    <mergeCell ref="J6:N6"/>
    <mergeCell ref="A1:P1"/>
    <mergeCell ref="A2:P2"/>
    <mergeCell ref="A3:I3"/>
    <mergeCell ref="A4:I4"/>
    <mergeCell ref="J3:P3"/>
    <mergeCell ref="J4:P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1" r:id="rId1"/>
  <rowBreaks count="1" manualBreakCount="1">
    <brk id="1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6.00390625" style="93" customWidth="1"/>
    <col min="4" max="4" width="9.140625" style="99" customWidth="1"/>
    <col min="5" max="5" width="10.7109375" style="99" customWidth="1"/>
    <col min="6" max="6" width="14.7109375" style="99" customWidth="1"/>
    <col min="7" max="7" width="13.140625" style="99" customWidth="1"/>
    <col min="8" max="8" width="14.7109375" style="99" customWidth="1"/>
    <col min="9" max="9" width="11.00390625" style="0" customWidth="1"/>
  </cols>
  <sheetData>
    <row r="2" spans="2:3" ht="15.75">
      <c r="B2" s="95" t="s">
        <v>208</v>
      </c>
      <c r="C2" s="92"/>
    </row>
    <row r="3" spans="5:9" ht="12.75">
      <c r="E3" s="178" t="s">
        <v>209</v>
      </c>
      <c r="F3" s="178"/>
      <c r="G3" s="179" t="s">
        <v>210</v>
      </c>
      <c r="H3" s="179"/>
      <c r="I3" s="106" t="s">
        <v>324</v>
      </c>
    </row>
    <row r="4" spans="3:8" ht="12.75">
      <c r="C4" s="93" t="s">
        <v>211</v>
      </c>
      <c r="D4" s="99" t="s">
        <v>212</v>
      </c>
      <c r="E4" s="99" t="s">
        <v>213</v>
      </c>
      <c r="F4" s="99" t="s">
        <v>214</v>
      </c>
      <c r="G4" s="99" t="s">
        <v>213</v>
      </c>
      <c r="H4" s="99" t="s">
        <v>214</v>
      </c>
    </row>
    <row r="6" spans="2:9" ht="12.75">
      <c r="B6" t="s">
        <v>215</v>
      </c>
      <c r="I6" s="94"/>
    </row>
    <row r="7" spans="2:9" ht="12.75">
      <c r="B7" t="s">
        <v>216</v>
      </c>
      <c r="C7" s="93" t="s">
        <v>217</v>
      </c>
      <c r="D7" s="99">
        <v>1</v>
      </c>
      <c r="E7" s="99">
        <v>0</v>
      </c>
      <c r="F7" s="99">
        <f>E7*D7</f>
        <v>0</v>
      </c>
      <c r="G7" s="99">
        <v>0</v>
      </c>
      <c r="H7" s="99">
        <f>D7*G7</f>
        <v>0</v>
      </c>
      <c r="I7" s="100">
        <f aca="true" t="shared" si="0" ref="I7:I34">F7+H7</f>
        <v>0</v>
      </c>
    </row>
    <row r="8" spans="2:9" ht="12.75">
      <c r="B8" t="s">
        <v>218</v>
      </c>
      <c r="C8" s="93" t="s">
        <v>217</v>
      </c>
      <c r="D8" s="99">
        <v>3</v>
      </c>
      <c r="E8" s="99">
        <v>0</v>
      </c>
      <c r="F8" s="99">
        <f aca="true" t="shared" si="1" ref="F8:F32">E8*D8</f>
        <v>0</v>
      </c>
      <c r="G8" s="99">
        <v>0</v>
      </c>
      <c r="H8" s="99">
        <f aca="true" t="shared" si="2" ref="H8:H34">D8*G8</f>
        <v>0</v>
      </c>
      <c r="I8" s="100">
        <f t="shared" si="0"/>
        <v>0</v>
      </c>
    </row>
    <row r="9" spans="2:9" ht="12.75">
      <c r="B9" t="s">
        <v>311</v>
      </c>
      <c r="C9" s="93" t="s">
        <v>217</v>
      </c>
      <c r="D9" s="99">
        <v>11</v>
      </c>
      <c r="E9" s="99">
        <v>0</v>
      </c>
      <c r="F9" s="99">
        <f t="shared" si="1"/>
        <v>0</v>
      </c>
      <c r="G9" s="99">
        <v>0</v>
      </c>
      <c r="H9" s="99">
        <f t="shared" si="2"/>
        <v>0</v>
      </c>
      <c r="I9" s="100">
        <f t="shared" si="0"/>
        <v>0</v>
      </c>
    </row>
    <row r="10" spans="2:9" ht="12.75">
      <c r="B10" t="s">
        <v>219</v>
      </c>
      <c r="C10" s="93" t="s">
        <v>217</v>
      </c>
      <c r="D10" s="99">
        <v>1</v>
      </c>
      <c r="E10" s="99">
        <v>0</v>
      </c>
      <c r="F10" s="99">
        <f t="shared" si="1"/>
        <v>0</v>
      </c>
      <c r="G10" s="99">
        <v>0</v>
      </c>
      <c r="H10" s="99">
        <f t="shared" si="2"/>
        <v>0</v>
      </c>
      <c r="I10" s="100">
        <f t="shared" si="0"/>
        <v>0</v>
      </c>
    </row>
    <row r="11" ht="12.75">
      <c r="I11" s="100"/>
    </row>
    <row r="12" spans="2:9" ht="12.75">
      <c r="B12" t="s">
        <v>220</v>
      </c>
      <c r="I12" s="100"/>
    </row>
    <row r="13" spans="2:9" ht="12.75">
      <c r="B13" t="s">
        <v>221</v>
      </c>
      <c r="C13" s="93" t="s">
        <v>29</v>
      </c>
      <c r="D13" s="99">
        <v>1720</v>
      </c>
      <c r="E13" s="99">
        <v>0</v>
      </c>
      <c r="F13" s="99">
        <f t="shared" si="1"/>
        <v>0</v>
      </c>
      <c r="G13" s="99">
        <v>0</v>
      </c>
      <c r="H13" s="99">
        <f t="shared" si="2"/>
        <v>0</v>
      </c>
      <c r="I13" s="100">
        <f t="shared" si="0"/>
        <v>0</v>
      </c>
    </row>
    <row r="14" spans="2:9" ht="12.75">
      <c r="B14" t="s">
        <v>222</v>
      </c>
      <c r="C14" s="93" t="s">
        <v>29</v>
      </c>
      <c r="D14" s="99">
        <v>250</v>
      </c>
      <c r="E14" s="99">
        <v>0</v>
      </c>
      <c r="F14" s="99">
        <f t="shared" si="1"/>
        <v>0</v>
      </c>
      <c r="G14" s="99">
        <v>0</v>
      </c>
      <c r="H14" s="99">
        <f t="shared" si="2"/>
        <v>0</v>
      </c>
      <c r="I14" s="100">
        <f t="shared" si="0"/>
        <v>0</v>
      </c>
    </row>
    <row r="15" ht="12.75">
      <c r="I15" s="100"/>
    </row>
    <row r="16" spans="2:9" ht="12.75">
      <c r="B16" t="s">
        <v>223</v>
      </c>
      <c r="I16" s="100"/>
    </row>
    <row r="17" spans="2:9" ht="25.5">
      <c r="B17" s="126" t="s">
        <v>386</v>
      </c>
      <c r="C17" s="93" t="s">
        <v>217</v>
      </c>
      <c r="D17" s="99">
        <v>35</v>
      </c>
      <c r="E17" s="99">
        <v>0</v>
      </c>
      <c r="F17" s="99">
        <f t="shared" si="1"/>
        <v>0</v>
      </c>
      <c r="G17" s="99">
        <v>0</v>
      </c>
      <c r="H17" s="99">
        <f t="shared" si="2"/>
        <v>0</v>
      </c>
      <c r="I17" s="100">
        <f t="shared" si="0"/>
        <v>0</v>
      </c>
    </row>
    <row r="18" spans="2:9" ht="25.5">
      <c r="B18" s="126" t="s">
        <v>382</v>
      </c>
      <c r="C18" s="93" t="s">
        <v>217</v>
      </c>
      <c r="D18" s="99">
        <v>10</v>
      </c>
      <c r="E18" s="99">
        <v>0</v>
      </c>
      <c r="F18" s="99">
        <f t="shared" si="1"/>
        <v>0</v>
      </c>
      <c r="G18" s="99">
        <v>0</v>
      </c>
      <c r="H18" s="99">
        <f t="shared" si="2"/>
        <v>0</v>
      </c>
      <c r="I18" s="100">
        <f t="shared" si="0"/>
        <v>0</v>
      </c>
    </row>
    <row r="19" spans="2:9" ht="12.75">
      <c r="B19" s="27" t="s">
        <v>384</v>
      </c>
      <c r="C19" s="93" t="s">
        <v>217</v>
      </c>
      <c r="D19" s="99">
        <v>63</v>
      </c>
      <c r="E19" s="99">
        <v>0</v>
      </c>
      <c r="F19" s="99">
        <f t="shared" si="1"/>
        <v>0</v>
      </c>
      <c r="G19" s="99">
        <v>0</v>
      </c>
      <c r="H19" s="99">
        <f t="shared" si="2"/>
        <v>0</v>
      </c>
      <c r="I19" s="100">
        <f t="shared" si="0"/>
        <v>0</v>
      </c>
    </row>
    <row r="20" spans="2:9" ht="12.75">
      <c r="B20" s="27" t="s">
        <v>385</v>
      </c>
      <c r="C20" s="93" t="s">
        <v>217</v>
      </c>
      <c r="D20" s="99">
        <v>21</v>
      </c>
      <c r="E20" s="99">
        <v>0</v>
      </c>
      <c r="F20" s="99">
        <f t="shared" si="1"/>
        <v>0</v>
      </c>
      <c r="G20" s="99">
        <v>0</v>
      </c>
      <c r="H20" s="99">
        <f t="shared" si="2"/>
        <v>0</v>
      </c>
      <c r="I20" s="100">
        <f t="shared" si="0"/>
        <v>0</v>
      </c>
    </row>
    <row r="21" spans="2:9" ht="12.75">
      <c r="B21" s="27" t="s">
        <v>383</v>
      </c>
      <c r="C21" s="93" t="s">
        <v>217</v>
      </c>
      <c r="D21" s="99">
        <v>5</v>
      </c>
      <c r="E21" s="99">
        <v>0</v>
      </c>
      <c r="F21" s="99">
        <f t="shared" si="1"/>
        <v>0</v>
      </c>
      <c r="G21" s="99">
        <v>0</v>
      </c>
      <c r="H21" s="99">
        <f t="shared" si="2"/>
        <v>0</v>
      </c>
      <c r="I21" s="100">
        <f t="shared" si="0"/>
        <v>0</v>
      </c>
    </row>
    <row r="22" ht="12.75">
      <c r="I22" s="100"/>
    </row>
    <row r="23" spans="2:9" ht="12.75">
      <c r="B23" t="s">
        <v>224</v>
      </c>
      <c r="I23" s="100"/>
    </row>
    <row r="24" spans="2:9" ht="12.75">
      <c r="B24" t="s">
        <v>225</v>
      </c>
      <c r="C24" s="93" t="s">
        <v>217</v>
      </c>
      <c r="D24" s="99">
        <v>65</v>
      </c>
      <c r="E24" s="99">
        <v>0</v>
      </c>
      <c r="F24" s="99">
        <f t="shared" si="1"/>
        <v>0</v>
      </c>
      <c r="G24" s="99">
        <v>0</v>
      </c>
      <c r="H24" s="99">
        <f t="shared" si="2"/>
        <v>0</v>
      </c>
      <c r="I24" s="100">
        <f t="shared" si="0"/>
        <v>0</v>
      </c>
    </row>
    <row r="25" ht="12.75">
      <c r="I25" s="100"/>
    </row>
    <row r="26" spans="2:9" ht="12.75">
      <c r="B26" t="s">
        <v>226</v>
      </c>
      <c r="I26" s="100"/>
    </row>
    <row r="27" spans="2:9" ht="12.75">
      <c r="B27" t="s">
        <v>227</v>
      </c>
      <c r="C27" s="93" t="s">
        <v>29</v>
      </c>
      <c r="D27" s="99">
        <v>450</v>
      </c>
      <c r="E27" s="99">
        <v>0</v>
      </c>
      <c r="F27" s="99">
        <f t="shared" si="1"/>
        <v>0</v>
      </c>
      <c r="G27" s="99">
        <v>0</v>
      </c>
      <c r="H27" s="99">
        <f t="shared" si="2"/>
        <v>0</v>
      </c>
      <c r="I27" s="100">
        <f t="shared" si="0"/>
        <v>0</v>
      </c>
    </row>
    <row r="28" spans="2:9" ht="12.75">
      <c r="B28" t="s">
        <v>228</v>
      </c>
      <c r="C28" s="93" t="s">
        <v>217</v>
      </c>
      <c r="D28" s="99">
        <v>200</v>
      </c>
      <c r="E28" s="99">
        <v>0</v>
      </c>
      <c r="F28" s="99">
        <f t="shared" si="1"/>
        <v>0</v>
      </c>
      <c r="G28" s="99">
        <v>0</v>
      </c>
      <c r="H28" s="99">
        <f t="shared" si="2"/>
        <v>0</v>
      </c>
      <c r="I28" s="100">
        <f t="shared" si="0"/>
        <v>0</v>
      </c>
    </row>
    <row r="29" ht="12.75">
      <c r="I29" s="100"/>
    </row>
    <row r="30" spans="2:9" ht="12.75">
      <c r="B30" t="s">
        <v>229</v>
      </c>
      <c r="I30" s="100"/>
    </row>
    <row r="31" spans="2:9" ht="12.75">
      <c r="B31" t="s">
        <v>312</v>
      </c>
      <c r="C31" s="93" t="s">
        <v>31</v>
      </c>
      <c r="D31" s="99">
        <v>1</v>
      </c>
      <c r="G31" s="99">
        <v>0</v>
      </c>
      <c r="H31" s="99">
        <f t="shared" si="2"/>
        <v>0</v>
      </c>
      <c r="I31" s="100">
        <f t="shared" si="0"/>
        <v>0</v>
      </c>
    </row>
    <row r="32" spans="2:9" ht="12.75">
      <c r="B32" t="s">
        <v>230</v>
      </c>
      <c r="C32" s="93" t="s">
        <v>31</v>
      </c>
      <c r="D32" s="99">
        <v>1</v>
      </c>
      <c r="E32" s="99">
        <v>0</v>
      </c>
      <c r="F32" s="99">
        <f t="shared" si="1"/>
        <v>0</v>
      </c>
      <c r="G32" s="99">
        <v>0</v>
      </c>
      <c r="H32" s="99">
        <f t="shared" si="2"/>
        <v>0</v>
      </c>
      <c r="I32" s="100">
        <f t="shared" si="0"/>
        <v>0</v>
      </c>
    </row>
    <row r="33" spans="2:9" ht="12.75">
      <c r="B33" t="s">
        <v>231</v>
      </c>
      <c r="C33" s="93" t="s">
        <v>31</v>
      </c>
      <c r="D33" s="99">
        <v>1</v>
      </c>
      <c r="G33" s="99">
        <v>0</v>
      </c>
      <c r="H33" s="99">
        <f t="shared" si="2"/>
        <v>0</v>
      </c>
      <c r="I33" s="100">
        <f t="shared" si="0"/>
        <v>0</v>
      </c>
    </row>
    <row r="34" spans="2:9" ht="12.75">
      <c r="B34" t="s">
        <v>232</v>
      </c>
      <c r="C34" s="93" t="s">
        <v>31</v>
      </c>
      <c r="D34" s="99">
        <v>1</v>
      </c>
      <c r="G34" s="99">
        <v>0</v>
      </c>
      <c r="H34" s="99">
        <f t="shared" si="2"/>
        <v>0</v>
      </c>
      <c r="I34" s="100">
        <f t="shared" si="0"/>
        <v>0</v>
      </c>
    </row>
    <row r="35" ht="12.75">
      <c r="I35" s="94"/>
    </row>
    <row r="36" spans="2:9" ht="12.75">
      <c r="B36" t="s">
        <v>233</v>
      </c>
      <c r="F36" s="99">
        <f>SUM(F7:F35)</f>
        <v>0</v>
      </c>
      <c r="H36" s="99">
        <f>SUM(H7:H34)</f>
        <v>0</v>
      </c>
      <c r="I36" s="107">
        <f>SUM(I7:I35)</f>
        <v>0</v>
      </c>
    </row>
    <row r="38" spans="2:8" ht="20.25" customHeight="1">
      <c r="B38" s="103" t="s">
        <v>33</v>
      </c>
      <c r="C38" s="104"/>
      <c r="D38" s="105"/>
      <c r="E38" s="105"/>
      <c r="F38" s="180">
        <f>F36+H36</f>
        <v>0</v>
      </c>
      <c r="G38" s="180"/>
      <c r="H38" s="180"/>
    </row>
  </sheetData>
  <sheetProtection/>
  <mergeCells count="3">
    <mergeCell ref="E3:F3"/>
    <mergeCell ref="G3:H3"/>
    <mergeCell ref="F38:H3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G42" sqref="G42"/>
    </sheetView>
  </sheetViews>
  <sheetFormatPr defaultColWidth="9.140625" defaultRowHeight="12.75"/>
  <cols>
    <col min="1" max="1" width="10.421875" style="84" customWidth="1"/>
    <col min="2" max="2" width="0.9921875" style="84" customWidth="1"/>
    <col min="3" max="4" width="2.8515625" style="84" customWidth="1"/>
    <col min="5" max="5" width="22.7109375" style="84" customWidth="1"/>
    <col min="6" max="6" width="16.57421875" style="84" customWidth="1"/>
    <col min="7" max="7" width="21.57421875" style="84" customWidth="1"/>
    <col min="8" max="8" width="13.00390625" style="84" customWidth="1"/>
    <col min="9" max="9" width="14.8515625" style="84" customWidth="1"/>
    <col min="10" max="10" width="8.00390625" style="84" customWidth="1"/>
    <col min="11" max="11" width="0.9921875" style="84" customWidth="1"/>
    <col min="12" max="12" width="2.8515625" style="84" customWidth="1"/>
    <col min="13" max="13" width="6.8515625" style="84" customWidth="1"/>
    <col min="14" max="14" width="0.9921875" style="84" customWidth="1"/>
    <col min="15" max="15" width="2.8515625" style="84" customWidth="1"/>
    <col min="16" max="16" width="5.8515625" style="84" customWidth="1"/>
    <col min="17" max="18" width="2.8515625" style="84" customWidth="1"/>
    <col min="19" max="16384" width="9.140625" style="84" customWidth="1"/>
  </cols>
  <sheetData>
    <row r="1" spans="1:18" ht="29.25" customHeight="1">
      <c r="A1" s="183" t="s">
        <v>178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1"/>
      <c r="R1" s="181"/>
    </row>
    <row r="2" spans="1:18" ht="45.75" customHeight="1">
      <c r="A2" s="140" t="s">
        <v>236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59"/>
      <c r="R2" s="159"/>
    </row>
    <row r="3" spans="1:18" ht="34.5" customHeight="1">
      <c r="A3" s="142" t="s">
        <v>346</v>
      </c>
      <c r="B3" s="141"/>
      <c r="C3" s="141"/>
      <c r="D3" s="141"/>
      <c r="E3" s="141"/>
      <c r="F3" s="141"/>
      <c r="G3" s="141"/>
      <c r="H3" s="141"/>
      <c r="I3" s="141"/>
      <c r="J3" s="182" t="s">
        <v>248</v>
      </c>
      <c r="K3" s="182"/>
      <c r="L3" s="182"/>
      <c r="M3" s="182"/>
      <c r="N3" s="182"/>
      <c r="O3" s="182"/>
      <c r="P3" s="182"/>
      <c r="Q3" s="159"/>
      <c r="R3" s="159"/>
    </row>
    <row r="4" spans="1:18" ht="54" customHeight="1">
      <c r="A4" s="142" t="s">
        <v>347</v>
      </c>
      <c r="B4" s="141"/>
      <c r="C4" s="141"/>
      <c r="D4" s="141"/>
      <c r="E4" s="141"/>
      <c r="F4" s="141"/>
      <c r="G4" s="141"/>
      <c r="H4" s="141"/>
      <c r="I4" s="141"/>
      <c r="J4" s="141" t="s">
        <v>237</v>
      </c>
      <c r="K4" s="141"/>
      <c r="L4" s="141"/>
      <c r="M4" s="141"/>
      <c r="N4" s="141"/>
      <c r="O4" s="141"/>
      <c r="P4" s="141"/>
      <c r="Q4" s="159"/>
      <c r="R4" s="159"/>
    </row>
    <row r="5" spans="1:18" ht="36.75" customHeight="1">
      <c r="A5" s="185" t="s">
        <v>181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59"/>
      <c r="R5" s="159"/>
    </row>
    <row r="6" spans="1:18" ht="54" customHeight="1">
      <c r="A6" s="187" t="s">
        <v>349</v>
      </c>
      <c r="B6" s="188"/>
      <c r="C6" s="188"/>
      <c r="D6" s="188"/>
      <c r="E6" s="188"/>
      <c r="F6" s="188"/>
      <c r="G6" s="188"/>
      <c r="H6" s="141"/>
      <c r="I6" s="141"/>
      <c r="J6" s="189" t="s">
        <v>345</v>
      </c>
      <c r="K6" s="190"/>
      <c r="L6" s="190"/>
      <c r="M6" s="190"/>
      <c r="N6" s="190"/>
      <c r="O6" s="141"/>
      <c r="P6" s="141"/>
      <c r="Q6" s="159"/>
      <c r="R6" s="159"/>
    </row>
    <row r="7" spans="1:18" ht="25.5" customHeight="1">
      <c r="A7" s="191" t="s">
        <v>348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81"/>
      <c r="R7" s="181"/>
    </row>
    <row r="8" spans="1:18" ht="40.5" customHeight="1">
      <c r="A8" s="193"/>
      <c r="B8" s="194"/>
      <c r="C8" s="194"/>
      <c r="D8" s="194"/>
      <c r="E8" s="194"/>
      <c r="F8" s="194"/>
      <c r="G8" s="194"/>
      <c r="H8" s="195"/>
      <c r="I8" s="196"/>
      <c r="J8" s="141"/>
      <c r="K8" s="141"/>
      <c r="L8" s="141"/>
      <c r="M8" s="141"/>
      <c r="N8" s="141"/>
      <c r="O8" s="141"/>
      <c r="P8" s="141"/>
      <c r="Q8" s="159"/>
      <c r="R8" s="159"/>
    </row>
    <row r="9" spans="1:18" ht="30" customHeight="1">
      <c r="A9" s="151" t="s">
        <v>350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</row>
    <row r="10" spans="1:18" ht="22.5" customHeight="1">
      <c r="A10" s="198" t="s">
        <v>189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</row>
    <row r="11" spans="1:18" ht="12.75" customHeight="1">
      <c r="A11" s="199" t="s">
        <v>190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200"/>
      <c r="R11" s="200"/>
    </row>
    <row r="12" spans="1:18" ht="17.25" customHeight="1">
      <c r="A12" s="87">
        <v>733</v>
      </c>
      <c r="B12" s="201" t="s">
        <v>238</v>
      </c>
      <c r="C12" s="201"/>
      <c r="D12" s="201"/>
      <c r="E12" s="201"/>
      <c r="F12" s="201"/>
      <c r="G12" s="201"/>
      <c r="H12" s="202" t="s">
        <v>192</v>
      </c>
      <c r="I12" s="202"/>
      <c r="J12" s="203">
        <f>H17</f>
        <v>0</v>
      </c>
      <c r="K12" s="203"/>
      <c r="L12" s="203"/>
      <c r="M12" s="203"/>
      <c r="N12" s="203"/>
      <c r="O12" s="203"/>
      <c r="P12" s="203"/>
      <c r="Q12" s="200"/>
      <c r="R12" s="200"/>
    </row>
    <row r="13" spans="1:18" ht="17.25" customHeight="1">
      <c r="A13" s="87">
        <v>735</v>
      </c>
      <c r="B13" s="201" t="s">
        <v>239</v>
      </c>
      <c r="C13" s="201"/>
      <c r="D13" s="201"/>
      <c r="E13" s="201"/>
      <c r="F13" s="201"/>
      <c r="G13" s="201"/>
      <c r="H13" s="202" t="s">
        <v>192</v>
      </c>
      <c r="I13" s="202"/>
      <c r="J13" s="203">
        <v>0</v>
      </c>
      <c r="K13" s="203"/>
      <c r="L13" s="203"/>
      <c r="M13" s="203"/>
      <c r="N13" s="203"/>
      <c r="O13" s="203"/>
      <c r="P13" s="203"/>
      <c r="Q13" s="200"/>
      <c r="R13" s="200"/>
    </row>
    <row r="14" spans="1:18" ht="17.25" customHeight="1">
      <c r="A14" s="96" t="s">
        <v>193</v>
      </c>
      <c r="B14" s="204" t="s">
        <v>194</v>
      </c>
      <c r="C14" s="204"/>
      <c r="D14" s="204"/>
      <c r="E14" s="204"/>
      <c r="F14" s="204"/>
      <c r="G14" s="204"/>
      <c r="H14" s="205" t="s">
        <v>193</v>
      </c>
      <c r="I14" s="205"/>
      <c r="J14" s="206">
        <v>0</v>
      </c>
      <c r="K14" s="206"/>
      <c r="L14" s="206"/>
      <c r="M14" s="206"/>
      <c r="N14" s="206"/>
      <c r="O14" s="206"/>
      <c r="P14" s="206"/>
      <c r="Q14" s="200"/>
      <c r="R14" s="200"/>
    </row>
    <row r="15" spans="1:18" ht="12.75" customHeight="1">
      <c r="A15" s="97" t="s">
        <v>195</v>
      </c>
      <c r="B15" s="168"/>
      <c r="C15" s="168"/>
      <c r="D15" s="168"/>
      <c r="E15" s="168"/>
      <c r="F15" s="168"/>
      <c r="G15" s="168"/>
      <c r="H15" s="168"/>
      <c r="I15" s="168"/>
      <c r="J15" s="207">
        <f>J12+J13+J14</f>
        <v>0</v>
      </c>
      <c r="K15" s="207"/>
      <c r="L15" s="207"/>
      <c r="M15" s="207"/>
      <c r="N15" s="207"/>
      <c r="O15" s="207"/>
      <c r="P15" s="207"/>
      <c r="Q15" s="200"/>
      <c r="R15" s="200"/>
    </row>
    <row r="16" spans="1:16" ht="39" customHeight="1">
      <c r="A16" s="199" t="s">
        <v>196</v>
      </c>
      <c r="B16" s="199"/>
      <c r="C16" s="199"/>
      <c r="D16" s="208" t="s">
        <v>240</v>
      </c>
      <c r="E16" s="208"/>
      <c r="F16" s="208"/>
      <c r="G16" s="208"/>
      <c r="H16" s="98" t="s">
        <v>199</v>
      </c>
      <c r="I16" s="209" t="s">
        <v>200</v>
      </c>
      <c r="J16" s="209"/>
      <c r="K16" s="209"/>
      <c r="L16" s="210" t="s">
        <v>201</v>
      </c>
      <c r="M16" s="210"/>
      <c r="N16" s="210"/>
      <c r="O16" s="210"/>
      <c r="P16" s="210"/>
    </row>
    <row r="17" spans="1:16" ht="18.75" customHeight="1">
      <c r="A17" s="211" t="s">
        <v>241</v>
      </c>
      <c r="B17" s="211"/>
      <c r="C17" s="211"/>
      <c r="D17" s="212" t="s">
        <v>242</v>
      </c>
      <c r="E17" s="212"/>
      <c r="F17" s="212"/>
      <c r="G17" s="212"/>
      <c r="H17" s="213">
        <v>0</v>
      </c>
      <c r="I17" s="214"/>
      <c r="J17" s="214"/>
      <c r="K17" s="214"/>
      <c r="L17" s="215">
        <v>0</v>
      </c>
      <c r="M17" s="215"/>
      <c r="N17" s="215"/>
      <c r="O17" s="215"/>
      <c r="P17" s="215"/>
    </row>
    <row r="18" spans="1:17" ht="105.75" customHeight="1">
      <c r="A18" s="159" t="s">
        <v>243</v>
      </c>
      <c r="B18" s="159"/>
      <c r="C18" s="159"/>
      <c r="D18" s="159"/>
      <c r="E18" s="167" t="s">
        <v>332</v>
      </c>
      <c r="F18" s="167"/>
      <c r="G18" s="167"/>
      <c r="H18" s="102"/>
      <c r="I18" s="174"/>
      <c r="J18" s="174"/>
      <c r="K18" s="174"/>
      <c r="L18" s="174"/>
      <c r="M18" s="174"/>
      <c r="N18" s="174"/>
      <c r="O18" s="174"/>
      <c r="P18" s="174"/>
      <c r="Q18" s="102"/>
    </row>
    <row r="19" spans="1:16" ht="18.75" customHeight="1">
      <c r="A19" s="167" t="s">
        <v>328</v>
      </c>
      <c r="B19" s="201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</row>
    <row r="20" spans="1:16" ht="17.25" customHeight="1">
      <c r="A20" s="167" t="s">
        <v>329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</row>
    <row r="21" spans="1:16" ht="18.75" customHeight="1">
      <c r="A21" s="216" t="s">
        <v>327</v>
      </c>
      <c r="B21" s="217"/>
      <c r="C21" s="217"/>
      <c r="D21" s="217"/>
      <c r="E21" s="217"/>
      <c r="F21" s="217"/>
      <c r="G21" s="217"/>
      <c r="H21" s="217"/>
      <c r="I21" s="217"/>
      <c r="J21" s="218"/>
      <c r="K21" s="218"/>
      <c r="L21" s="217"/>
      <c r="M21" s="217"/>
      <c r="N21" s="217"/>
      <c r="O21" s="218"/>
      <c r="P21" s="218"/>
    </row>
    <row r="22" spans="1:16" ht="21" customHeight="1">
      <c r="A22" s="167" t="s">
        <v>335</v>
      </c>
      <c r="B22" s="159"/>
      <c r="C22" s="159"/>
      <c r="D22" s="159"/>
      <c r="E22" s="159"/>
      <c r="F22" s="159"/>
      <c r="G22" s="159"/>
      <c r="H22" s="159"/>
      <c r="I22" s="159"/>
      <c r="J22" s="219"/>
      <c r="K22" s="219"/>
      <c r="L22" s="219"/>
      <c r="M22" s="219"/>
      <c r="N22" s="219"/>
      <c r="O22" s="219"/>
      <c r="P22" s="219"/>
    </row>
    <row r="23" spans="1:16" ht="21" customHeight="1">
      <c r="A23" s="167" t="s">
        <v>334</v>
      </c>
      <c r="B23" s="159"/>
      <c r="C23" s="159"/>
      <c r="D23" s="159"/>
      <c r="E23" s="159"/>
      <c r="F23" s="159"/>
      <c r="G23" s="159"/>
      <c r="H23" s="159"/>
      <c r="I23" s="159"/>
      <c r="J23" s="219"/>
      <c r="K23" s="219"/>
      <c r="L23" s="219"/>
      <c r="M23" s="219"/>
      <c r="N23" s="219"/>
      <c r="O23" s="219"/>
      <c r="P23" s="219"/>
    </row>
    <row r="24" spans="1:16" ht="21" customHeight="1">
      <c r="A24" s="167" t="s">
        <v>330</v>
      </c>
      <c r="B24" s="159"/>
      <c r="C24" s="159"/>
      <c r="D24" s="159"/>
      <c r="E24" s="159"/>
      <c r="F24" s="159"/>
      <c r="G24" s="159"/>
      <c r="H24" s="159"/>
      <c r="I24" s="159"/>
      <c r="J24" s="219"/>
      <c r="K24" s="219"/>
      <c r="L24" s="219"/>
      <c r="M24" s="219"/>
      <c r="N24" s="219"/>
      <c r="O24" s="219"/>
      <c r="P24" s="219"/>
    </row>
    <row r="25" spans="1:16" ht="21" customHeight="1">
      <c r="A25" s="167" t="s">
        <v>331</v>
      </c>
      <c r="B25" s="159"/>
      <c r="C25" s="159"/>
      <c r="D25" s="159"/>
      <c r="E25" s="159"/>
      <c r="F25" s="159"/>
      <c r="G25" s="159"/>
      <c r="H25" s="159"/>
      <c r="I25" s="159"/>
      <c r="J25" s="219"/>
      <c r="K25" s="219"/>
      <c r="L25" s="219"/>
      <c r="M25" s="219"/>
      <c r="N25" s="219"/>
      <c r="O25" s="219"/>
      <c r="P25" s="219"/>
    </row>
    <row r="26" spans="1:16" ht="21" customHeight="1">
      <c r="A26" s="167" t="s">
        <v>333</v>
      </c>
      <c r="B26" s="159"/>
      <c r="C26" s="159"/>
      <c r="D26" s="159"/>
      <c r="E26" s="159"/>
      <c r="F26" s="159"/>
      <c r="G26" s="159"/>
      <c r="H26" s="159"/>
      <c r="I26" s="159"/>
      <c r="J26" s="219"/>
      <c r="K26" s="219"/>
      <c r="L26" s="219"/>
      <c r="M26" s="219"/>
      <c r="N26" s="219"/>
      <c r="O26" s="219"/>
      <c r="P26" s="219"/>
    </row>
    <row r="27" spans="1:16" ht="21" customHeight="1">
      <c r="A27" s="167" t="s">
        <v>336</v>
      </c>
      <c r="B27" s="159"/>
      <c r="C27" s="159"/>
      <c r="D27" s="159"/>
      <c r="E27" s="159"/>
      <c r="F27" s="159"/>
      <c r="G27" s="159"/>
      <c r="H27" s="159"/>
      <c r="I27" s="159"/>
      <c r="J27" s="219"/>
      <c r="K27" s="219"/>
      <c r="L27" s="219"/>
      <c r="M27" s="219"/>
      <c r="N27" s="219"/>
      <c r="O27" s="219"/>
      <c r="P27" s="219"/>
    </row>
    <row r="28" spans="1:16" ht="21" customHeight="1">
      <c r="A28" s="167" t="s">
        <v>338</v>
      </c>
      <c r="B28" s="159"/>
      <c r="C28" s="159"/>
      <c r="D28" s="159"/>
      <c r="E28" s="159"/>
      <c r="F28" s="159"/>
      <c r="G28" s="159"/>
      <c r="H28" s="159"/>
      <c r="I28" s="159"/>
      <c r="J28" s="219"/>
      <c r="K28" s="219"/>
      <c r="L28" s="219"/>
      <c r="M28" s="219"/>
      <c r="N28" s="219"/>
      <c r="O28" s="219"/>
      <c r="P28" s="219"/>
    </row>
    <row r="29" spans="1:16" ht="21" customHeight="1">
      <c r="A29" s="167" t="s">
        <v>337</v>
      </c>
      <c r="B29" s="159"/>
      <c r="C29" s="159"/>
      <c r="D29" s="159"/>
      <c r="E29" s="159"/>
      <c r="F29" s="159"/>
      <c r="G29" s="159"/>
      <c r="H29" s="159"/>
      <c r="I29" s="159"/>
      <c r="J29" s="219"/>
      <c r="K29" s="219"/>
      <c r="L29" s="219"/>
      <c r="M29" s="219"/>
      <c r="N29" s="219"/>
      <c r="O29" s="219"/>
      <c r="P29" s="219"/>
    </row>
    <row r="30" spans="1:16" ht="21" customHeight="1">
      <c r="A30" s="167" t="s">
        <v>340</v>
      </c>
      <c r="B30" s="159"/>
      <c r="C30" s="159"/>
      <c r="D30" s="159"/>
      <c r="E30" s="159"/>
      <c r="F30" s="159"/>
      <c r="G30" s="159"/>
      <c r="H30" s="159"/>
      <c r="I30" s="159"/>
      <c r="J30" s="219"/>
      <c r="K30" s="219"/>
      <c r="L30" s="219"/>
      <c r="M30" s="219"/>
      <c r="N30" s="219"/>
      <c r="O30" s="219"/>
      <c r="P30" s="219"/>
    </row>
    <row r="31" spans="1:16" ht="21" customHeight="1">
      <c r="A31" s="167" t="s">
        <v>339</v>
      </c>
      <c r="B31" s="159"/>
      <c r="C31" s="159"/>
      <c r="D31" s="159"/>
      <c r="E31" s="159"/>
      <c r="F31" s="159"/>
      <c r="G31" s="159"/>
      <c r="H31" s="159"/>
      <c r="I31" s="159"/>
      <c r="J31" s="219"/>
      <c r="K31" s="219"/>
      <c r="L31" s="219"/>
      <c r="M31" s="219"/>
      <c r="N31" s="219"/>
      <c r="O31" s="219"/>
      <c r="P31" s="219"/>
    </row>
    <row r="32" spans="1:16" ht="21" customHeight="1">
      <c r="A32" s="167" t="s">
        <v>341</v>
      </c>
      <c r="B32" s="159"/>
      <c r="C32" s="159"/>
      <c r="D32" s="159"/>
      <c r="E32" s="159"/>
      <c r="F32" s="159"/>
      <c r="G32" s="159"/>
      <c r="H32" s="159"/>
      <c r="I32" s="159"/>
      <c r="J32" s="219"/>
      <c r="K32" s="219"/>
      <c r="L32" s="219"/>
      <c r="M32" s="219"/>
      <c r="N32" s="219"/>
      <c r="O32" s="219"/>
      <c r="P32" s="219"/>
    </row>
    <row r="33" spans="1:16" ht="21" customHeight="1">
      <c r="A33" s="167" t="s">
        <v>342</v>
      </c>
      <c r="B33" s="159"/>
      <c r="C33" s="159"/>
      <c r="D33" s="159"/>
      <c r="E33" s="159"/>
      <c r="F33" s="159"/>
      <c r="G33" s="159"/>
      <c r="H33" s="159"/>
      <c r="I33" s="159"/>
      <c r="J33" s="219"/>
      <c r="K33" s="219"/>
      <c r="L33" s="219"/>
      <c r="M33" s="219"/>
      <c r="N33" s="219"/>
      <c r="O33" s="219"/>
      <c r="P33" s="219"/>
    </row>
    <row r="34" spans="1:18" ht="41.25" customHeight="1">
      <c r="A34" s="220" t="s">
        <v>244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1" t="s">
        <v>245</v>
      </c>
      <c r="L34" s="221"/>
      <c r="M34" s="221"/>
      <c r="N34" s="221" t="s">
        <v>246</v>
      </c>
      <c r="O34" s="221"/>
      <c r="P34" s="221"/>
      <c r="Q34" s="222"/>
      <c r="R34" s="222"/>
    </row>
    <row r="35" spans="1:18" ht="139.5" customHeight="1">
      <c r="A35" s="167" t="s">
        <v>344</v>
      </c>
      <c r="B35" s="159"/>
      <c r="C35" s="223" t="s">
        <v>343</v>
      </c>
      <c r="D35" s="224"/>
      <c r="E35" s="224"/>
      <c r="F35" s="224"/>
      <c r="G35" s="224"/>
      <c r="H35" s="224"/>
      <c r="I35" s="224"/>
      <c r="J35" s="224"/>
      <c r="K35" s="225"/>
      <c r="L35" s="225"/>
      <c r="M35" s="225"/>
      <c r="N35" s="225"/>
      <c r="O35" s="225"/>
      <c r="P35" s="225"/>
      <c r="Q35" s="159"/>
      <c r="R35" s="159"/>
    </row>
    <row r="36" spans="1:18" ht="19.5" customHeight="1">
      <c r="A36" s="176" t="s">
        <v>352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181"/>
      <c r="R36" s="181"/>
    </row>
    <row r="37" spans="1:18" ht="15.75" customHeight="1">
      <c r="A37" s="174" t="s">
        <v>247</v>
      </c>
      <c r="B37" s="174"/>
      <c r="C37" s="167" t="s">
        <v>353</v>
      </c>
      <c r="D37" s="167"/>
      <c r="E37" s="167"/>
      <c r="F37" s="167"/>
      <c r="G37" s="167"/>
      <c r="H37" s="167"/>
      <c r="I37" s="167"/>
      <c r="J37" s="167"/>
      <c r="K37" s="200"/>
      <c r="L37" s="200"/>
      <c r="M37" s="86"/>
      <c r="N37" s="200"/>
      <c r="O37" s="200"/>
      <c r="P37" s="86"/>
      <c r="Q37" s="200"/>
      <c r="R37" s="200"/>
    </row>
    <row r="38" spans="1:18" ht="20.25" customHeight="1">
      <c r="A38" s="174"/>
      <c r="B38" s="174"/>
      <c r="C38" s="167"/>
      <c r="D38" s="167"/>
      <c r="E38" s="167"/>
      <c r="F38" s="167"/>
      <c r="G38" s="167"/>
      <c r="H38" s="167"/>
      <c r="I38" s="167"/>
      <c r="J38" s="167"/>
      <c r="K38" s="181"/>
      <c r="L38" s="181"/>
      <c r="M38" s="159"/>
      <c r="N38" s="181"/>
      <c r="O38" s="181"/>
      <c r="P38" s="159"/>
      <c r="Q38" s="159"/>
      <c r="R38" s="159"/>
    </row>
    <row r="39" spans="1:18" ht="13.5" customHeight="1" hidden="1">
      <c r="A39" s="174"/>
      <c r="B39" s="174"/>
      <c r="C39" s="167"/>
      <c r="D39" s="167"/>
      <c r="E39" s="167"/>
      <c r="F39" s="167"/>
      <c r="G39" s="167"/>
      <c r="H39" s="167"/>
      <c r="I39" s="167"/>
      <c r="J39" s="167"/>
      <c r="K39" s="200"/>
      <c r="L39" s="200"/>
      <c r="M39" s="159"/>
      <c r="N39" s="200"/>
      <c r="O39" s="200"/>
      <c r="P39" s="159"/>
      <c r="Q39" s="159"/>
      <c r="R39" s="159"/>
    </row>
    <row r="40" ht="39" customHeight="1"/>
  </sheetData>
  <sheetProtection/>
  <mergeCells count="135">
    <mergeCell ref="K37:L37"/>
    <mergeCell ref="N37:O37"/>
    <mergeCell ref="A36:P36"/>
    <mergeCell ref="Q36:R36"/>
    <mergeCell ref="Q37:R37"/>
    <mergeCell ref="K38:L38"/>
    <mergeCell ref="M38:M39"/>
    <mergeCell ref="N38:O38"/>
    <mergeCell ref="P38:P39"/>
    <mergeCell ref="Q38:R39"/>
    <mergeCell ref="K39:L39"/>
    <mergeCell ref="N39:O39"/>
    <mergeCell ref="Q34:R34"/>
    <mergeCell ref="A35:B35"/>
    <mergeCell ref="C35:J35"/>
    <mergeCell ref="K35:M35"/>
    <mergeCell ref="N35:P35"/>
    <mergeCell ref="Q35:R35"/>
    <mergeCell ref="C37:J39"/>
    <mergeCell ref="A37:B39"/>
    <mergeCell ref="A33:I33"/>
    <mergeCell ref="J33:K33"/>
    <mergeCell ref="L33:N33"/>
    <mergeCell ref="O33:P33"/>
    <mergeCell ref="A34:J34"/>
    <mergeCell ref="K34:M34"/>
    <mergeCell ref="N34:P34"/>
    <mergeCell ref="A31:I31"/>
    <mergeCell ref="J31:K31"/>
    <mergeCell ref="L31:N31"/>
    <mergeCell ref="O31:P31"/>
    <mergeCell ref="A32:I32"/>
    <mergeCell ref="J32:K32"/>
    <mergeCell ref="L32:N32"/>
    <mergeCell ref="O32:P32"/>
    <mergeCell ref="A29:I29"/>
    <mergeCell ref="J29:K29"/>
    <mergeCell ref="L29:N29"/>
    <mergeCell ref="O29:P29"/>
    <mergeCell ref="A30:I30"/>
    <mergeCell ref="J30:K30"/>
    <mergeCell ref="L30:N30"/>
    <mergeCell ref="O30:P30"/>
    <mergeCell ref="A27:I27"/>
    <mergeCell ref="J27:K27"/>
    <mergeCell ref="L27:N27"/>
    <mergeCell ref="O27:P27"/>
    <mergeCell ref="A28:I28"/>
    <mergeCell ref="J28:K28"/>
    <mergeCell ref="L28:N28"/>
    <mergeCell ref="O28:P28"/>
    <mergeCell ref="A25:I25"/>
    <mergeCell ref="J25:K25"/>
    <mergeCell ref="L25:N25"/>
    <mergeCell ref="O25:P25"/>
    <mergeCell ref="A26:I26"/>
    <mergeCell ref="J26:K26"/>
    <mergeCell ref="L26:N26"/>
    <mergeCell ref="O26:P26"/>
    <mergeCell ref="A23:I23"/>
    <mergeCell ref="J23:K23"/>
    <mergeCell ref="L23:N23"/>
    <mergeCell ref="O23:P23"/>
    <mergeCell ref="A24:I24"/>
    <mergeCell ref="J24:K24"/>
    <mergeCell ref="L24:N24"/>
    <mergeCell ref="O24:P24"/>
    <mergeCell ref="A19:P19"/>
    <mergeCell ref="A21:I21"/>
    <mergeCell ref="J21:K21"/>
    <mergeCell ref="L21:N21"/>
    <mergeCell ref="O21:P21"/>
    <mergeCell ref="A22:I22"/>
    <mergeCell ref="J22:K22"/>
    <mergeCell ref="L22:N22"/>
    <mergeCell ref="O22:P22"/>
    <mergeCell ref="A20:P20"/>
    <mergeCell ref="A17:C17"/>
    <mergeCell ref="D17:G17"/>
    <mergeCell ref="H17:K17"/>
    <mergeCell ref="L17:P17"/>
    <mergeCell ref="A18:D18"/>
    <mergeCell ref="K18:P18"/>
    <mergeCell ref="I18:J18"/>
    <mergeCell ref="E18:G18"/>
    <mergeCell ref="B15:G15"/>
    <mergeCell ref="H15:I15"/>
    <mergeCell ref="J15:P15"/>
    <mergeCell ref="Q15:R15"/>
    <mergeCell ref="A16:C16"/>
    <mergeCell ref="D16:G16"/>
    <mergeCell ref="I16:K16"/>
    <mergeCell ref="L16:P16"/>
    <mergeCell ref="B13:G13"/>
    <mergeCell ref="H13:I13"/>
    <mergeCell ref="J13:P13"/>
    <mergeCell ref="Q13:R13"/>
    <mergeCell ref="B14:G14"/>
    <mergeCell ref="H14:I14"/>
    <mergeCell ref="J14:P14"/>
    <mergeCell ref="Q14:R14"/>
    <mergeCell ref="A9:R9"/>
    <mergeCell ref="A10:R10"/>
    <mergeCell ref="A11:P11"/>
    <mergeCell ref="Q11:R11"/>
    <mergeCell ref="B12:G12"/>
    <mergeCell ref="H12:I12"/>
    <mergeCell ref="J12:P12"/>
    <mergeCell ref="Q12:R12"/>
    <mergeCell ref="A6:G6"/>
    <mergeCell ref="H6:I6"/>
    <mergeCell ref="J6:N6"/>
    <mergeCell ref="A7:P7"/>
    <mergeCell ref="Q7:R7"/>
    <mergeCell ref="A8:G8"/>
    <mergeCell ref="H8:I8"/>
    <mergeCell ref="J8:N8"/>
    <mergeCell ref="O8:P8"/>
    <mergeCell ref="Q8:R8"/>
    <mergeCell ref="A4:G4"/>
    <mergeCell ref="H4:I4"/>
    <mergeCell ref="Q4:R4"/>
    <mergeCell ref="A5:P5"/>
    <mergeCell ref="Q5:R5"/>
    <mergeCell ref="J4:P4"/>
    <mergeCell ref="O6:P6"/>
    <mergeCell ref="Q1:R1"/>
    <mergeCell ref="A2:P2"/>
    <mergeCell ref="Q2:R2"/>
    <mergeCell ref="A3:G3"/>
    <mergeCell ref="H3:I3"/>
    <mergeCell ref="Q3:R3"/>
    <mergeCell ref="J3:P3"/>
    <mergeCell ref="A1:P1"/>
    <mergeCell ref="Q6:R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4" r:id="rId1"/>
  <rowBreaks count="1" manualBreakCount="1">
    <brk id="20" max="1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svoboda</dc:creator>
  <cp:keywords/>
  <dc:description/>
  <cp:lastModifiedBy>Uživatel systému Windows</cp:lastModifiedBy>
  <cp:lastPrinted>2023-12-08T06:54:53Z</cp:lastPrinted>
  <dcterms:created xsi:type="dcterms:W3CDTF">2022-02-02T10:59:30Z</dcterms:created>
  <dcterms:modified xsi:type="dcterms:W3CDTF">2024-01-02T13:23:56Z</dcterms:modified>
  <cp:category/>
  <cp:version/>
  <cp:contentType/>
  <cp:contentStatus/>
</cp:coreProperties>
</file>